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AAS\INFORMACION SEMANAL\AD. HIGIENE TRIMESTRAL\"/>
    </mc:Choice>
  </mc:AlternateContent>
  <bookViews>
    <workbookView xWindow="10410" yWindow="150" windowWidth="9915" windowHeight="10575" firstSheet="3" activeTab="5"/>
  </bookViews>
  <sheets>
    <sheet name="ADHERENCIA" sheetId="52" r:id="rId1"/>
    <sheet name="ADH 5 MOM" sheetId="53" r:id="rId2"/>
    <sheet name="ADH X PROF" sheetId="54" r:id="rId3"/>
    <sheet name="HIGIENE DE MANOS" sheetId="50" r:id="rId4"/>
    <sheet name="DISPONIBILIDAD DE INSUMOS Y MAT" sheetId="51" r:id="rId5"/>
    <sheet name="INVENTARIO DE EPP" sheetId="55" r:id="rId6"/>
  </sheets>
  <calcPr calcId="162913"/>
</workbook>
</file>

<file path=xl/calcChain.xml><?xml version="1.0" encoding="utf-8"?>
<calcChain xmlns="http://schemas.openxmlformats.org/spreadsheetml/2006/main">
  <c r="V10" i="52" l="1"/>
  <c r="W10" i="52"/>
  <c r="G12" i="53" l="1"/>
  <c r="Y8" i="53" l="1"/>
  <c r="C6" i="50" l="1"/>
  <c r="C7" i="50"/>
  <c r="C8" i="50"/>
  <c r="C9" i="50"/>
  <c r="C10" i="50"/>
  <c r="C11" i="50"/>
  <c r="C12" i="50"/>
  <c r="C13" i="50"/>
  <c r="C14" i="50"/>
  <c r="C15" i="50"/>
  <c r="C16" i="50"/>
  <c r="M9" i="54" l="1"/>
  <c r="M10" i="54"/>
  <c r="M11" i="54"/>
  <c r="M12" i="54"/>
  <c r="M13" i="54"/>
  <c r="M14" i="54"/>
  <c r="M15" i="54"/>
  <c r="M16" i="54"/>
  <c r="M17" i="54"/>
  <c r="M18" i="54"/>
  <c r="M19" i="54"/>
  <c r="M20" i="54"/>
  <c r="M21" i="54"/>
  <c r="M22" i="54"/>
  <c r="M23" i="54"/>
  <c r="M24" i="54"/>
  <c r="M25" i="54"/>
  <c r="C6" i="51" l="1"/>
  <c r="C7" i="51"/>
  <c r="I7" i="51" s="1"/>
  <c r="C8" i="51"/>
  <c r="I8" i="51" s="1"/>
  <c r="C9" i="51"/>
  <c r="C5" i="51"/>
  <c r="E6" i="50"/>
  <c r="I7" i="50"/>
  <c r="G8" i="50"/>
  <c r="C5" i="50"/>
  <c r="I5" i="50" s="1"/>
  <c r="I9" i="50"/>
  <c r="G9" i="50"/>
  <c r="E9" i="50"/>
  <c r="G9" i="52"/>
  <c r="G10" i="52"/>
  <c r="G13" i="52"/>
  <c r="G14" i="52"/>
  <c r="G15" i="52"/>
  <c r="G16" i="52"/>
  <c r="G17" i="52"/>
  <c r="G18" i="52"/>
  <c r="G19" i="52"/>
  <c r="G8" i="52"/>
  <c r="I6" i="51" l="1"/>
  <c r="E6" i="51"/>
  <c r="G6" i="51"/>
  <c r="I9" i="51"/>
  <c r="E9" i="51"/>
  <c r="G9" i="51"/>
  <c r="G8" i="51"/>
  <c r="E8" i="51"/>
  <c r="E8" i="50"/>
  <c r="I8" i="50"/>
  <c r="E7" i="51"/>
  <c r="G7" i="51"/>
  <c r="I6" i="50"/>
  <c r="G6" i="50"/>
  <c r="E7" i="50"/>
  <c r="G7" i="50"/>
  <c r="G5" i="50"/>
  <c r="E5" i="50"/>
  <c r="H17" i="50" l="1"/>
  <c r="F17" i="50"/>
  <c r="D17" i="50"/>
  <c r="C17" i="50" l="1"/>
  <c r="AE12" i="54"/>
  <c r="AE13" i="54"/>
  <c r="AE14" i="54"/>
  <c r="AE15" i="54"/>
  <c r="AE16" i="54"/>
  <c r="AE17" i="54"/>
  <c r="AE18" i="54"/>
  <c r="AE19" i="54"/>
  <c r="AE20" i="54"/>
  <c r="AE21" i="54"/>
  <c r="AE22" i="54"/>
  <c r="AE23" i="54"/>
  <c r="AE24" i="54"/>
  <c r="AE25" i="54"/>
  <c r="AB13" i="53"/>
  <c r="AC13" i="53"/>
  <c r="AD13" i="53"/>
  <c r="AA13" i="53"/>
  <c r="AE9" i="53"/>
  <c r="AE10" i="53"/>
  <c r="AE11" i="53"/>
  <c r="AE12" i="53"/>
  <c r="AE8" i="53"/>
  <c r="S9" i="54" l="1"/>
  <c r="S10" i="54"/>
  <c r="S11" i="54"/>
  <c r="S12" i="54"/>
  <c r="S13" i="54"/>
  <c r="S14" i="54"/>
  <c r="S15" i="54"/>
  <c r="S16" i="54"/>
  <c r="S17" i="54"/>
  <c r="S18" i="54"/>
  <c r="S19" i="54"/>
  <c r="S20" i="54"/>
  <c r="S21" i="54"/>
  <c r="S22" i="54"/>
  <c r="S23" i="54"/>
  <c r="S24" i="54"/>
  <c r="S25" i="54"/>
  <c r="S8" i="54"/>
  <c r="M9" i="53" l="1"/>
  <c r="M10" i="53"/>
  <c r="M11" i="53"/>
  <c r="M12" i="53"/>
  <c r="M8" i="53"/>
  <c r="G9" i="53"/>
  <c r="G10" i="53"/>
  <c r="G11" i="53"/>
  <c r="G8" i="53"/>
  <c r="J13" i="53"/>
  <c r="K13" i="53"/>
  <c r="L13" i="53"/>
  <c r="I13" i="53"/>
  <c r="D13" i="53"/>
  <c r="E13" i="53"/>
  <c r="F13" i="53"/>
  <c r="C13" i="53"/>
  <c r="G13" i="53" l="1"/>
  <c r="M13" i="53"/>
  <c r="H10" i="51" l="1"/>
  <c r="F10" i="51"/>
  <c r="D10" i="51"/>
  <c r="C10" i="51"/>
  <c r="I10" i="51" l="1"/>
  <c r="G10" i="51"/>
  <c r="E10" i="51"/>
  <c r="I26" i="54"/>
  <c r="S9" i="53" l="1"/>
  <c r="S10" i="53"/>
  <c r="S11" i="53"/>
  <c r="S12" i="53"/>
  <c r="S8" i="53"/>
  <c r="P13" i="53"/>
  <c r="Q13" i="53"/>
  <c r="R13" i="53"/>
  <c r="O13" i="53"/>
  <c r="S13" i="53" l="1"/>
  <c r="AE11" i="54"/>
  <c r="AE8" i="54"/>
  <c r="M8" i="54"/>
  <c r="G9" i="54"/>
  <c r="G10" i="54"/>
  <c r="G11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8" i="54"/>
  <c r="AB26" i="54"/>
  <c r="AC26" i="54"/>
  <c r="AD26" i="54"/>
  <c r="AA26" i="54"/>
  <c r="V26" i="54"/>
  <c r="W26" i="54"/>
  <c r="X26" i="54"/>
  <c r="U26" i="54"/>
  <c r="P26" i="54"/>
  <c r="Q26" i="54"/>
  <c r="R26" i="54"/>
  <c r="O26" i="54"/>
  <c r="J26" i="54"/>
  <c r="K26" i="54"/>
  <c r="L26" i="54"/>
  <c r="D26" i="54"/>
  <c r="E26" i="54"/>
  <c r="F26" i="54"/>
  <c r="C26" i="54"/>
  <c r="AE13" i="53"/>
  <c r="D20" i="52"/>
  <c r="E20" i="52"/>
  <c r="F20" i="52"/>
  <c r="C20" i="52"/>
  <c r="H9" i="52"/>
  <c r="H10" i="52"/>
  <c r="H11" i="52"/>
  <c r="H12" i="52"/>
  <c r="M26" i="54" l="1"/>
  <c r="G20" i="52"/>
  <c r="S26" i="54"/>
  <c r="AE26" i="54"/>
  <c r="G26" i="54"/>
  <c r="W11" i="52"/>
  <c r="W9" i="52"/>
  <c r="V11" i="52"/>
  <c r="V9" i="52"/>
  <c r="AI9" i="53"/>
  <c r="AI10" i="53"/>
  <c r="AI11" i="53"/>
  <c r="AI12" i="53"/>
  <c r="AI8" i="53"/>
  <c r="AJ9" i="53"/>
  <c r="AJ10" i="53"/>
  <c r="AJ11" i="53"/>
  <c r="AJ12" i="53"/>
  <c r="AJ8" i="53"/>
  <c r="AH9" i="53"/>
  <c r="AH10" i="53"/>
  <c r="AH11" i="53"/>
  <c r="AH12" i="53"/>
  <c r="AH8" i="53"/>
  <c r="AG9" i="53"/>
  <c r="AG10" i="53"/>
  <c r="AG11" i="53"/>
  <c r="AG12" i="53"/>
  <c r="AG8" i="53"/>
  <c r="AI13" i="53" l="1"/>
  <c r="AJ13" i="53"/>
  <c r="AK10" i="53"/>
  <c r="AK9" i="53"/>
  <c r="AK12" i="53"/>
  <c r="AK11" i="53"/>
  <c r="AH13" i="53"/>
  <c r="AK8" i="53"/>
  <c r="AG13" i="53"/>
  <c r="AJ9" i="54"/>
  <c r="AJ10" i="54"/>
  <c r="AJ11" i="54"/>
  <c r="AJ12" i="54"/>
  <c r="AJ13" i="54"/>
  <c r="AJ14" i="54"/>
  <c r="AJ15" i="54"/>
  <c r="AJ16" i="54"/>
  <c r="AJ17" i="54"/>
  <c r="AJ18" i="54"/>
  <c r="AJ19" i="54"/>
  <c r="AJ20" i="54"/>
  <c r="AJ21" i="54"/>
  <c r="AJ22" i="54"/>
  <c r="AJ23" i="54"/>
  <c r="AJ24" i="54"/>
  <c r="AJ25" i="54"/>
  <c r="AJ8" i="54"/>
  <c r="AI9" i="54"/>
  <c r="AI10" i="54"/>
  <c r="AI11" i="54"/>
  <c r="AI12" i="54"/>
  <c r="AI13" i="54"/>
  <c r="AI14" i="54"/>
  <c r="AI15" i="54"/>
  <c r="AI16" i="54"/>
  <c r="AI17" i="54"/>
  <c r="AI18" i="54"/>
  <c r="AI19" i="54"/>
  <c r="AI20" i="54"/>
  <c r="AI21" i="54"/>
  <c r="AI22" i="54"/>
  <c r="AI23" i="54"/>
  <c r="AI24" i="54"/>
  <c r="AI25" i="54"/>
  <c r="AI8" i="54"/>
  <c r="AH9" i="54"/>
  <c r="AH10" i="54"/>
  <c r="AH11" i="54"/>
  <c r="AH12" i="54"/>
  <c r="AH13" i="54"/>
  <c r="AH14" i="54"/>
  <c r="AH15" i="54"/>
  <c r="AH16" i="54"/>
  <c r="AH17" i="54"/>
  <c r="AH18" i="54"/>
  <c r="AH19" i="54"/>
  <c r="AH20" i="54"/>
  <c r="AH21" i="54"/>
  <c r="AH22" i="54"/>
  <c r="AH23" i="54"/>
  <c r="AH24" i="54"/>
  <c r="AH25" i="54"/>
  <c r="AH8" i="54"/>
  <c r="AG9" i="54"/>
  <c r="AG10" i="54"/>
  <c r="AG11" i="54"/>
  <c r="AG12" i="54"/>
  <c r="AG13" i="54"/>
  <c r="AG14" i="54"/>
  <c r="AG15" i="54"/>
  <c r="AG16" i="54"/>
  <c r="AG17" i="54"/>
  <c r="AG18" i="54"/>
  <c r="AG19" i="54"/>
  <c r="AG20" i="54"/>
  <c r="AG21" i="54"/>
  <c r="AG22" i="54"/>
  <c r="AG23" i="54"/>
  <c r="AG24" i="54"/>
  <c r="AG25" i="54"/>
  <c r="AG8" i="54"/>
  <c r="AK22" i="54" l="1"/>
  <c r="AK21" i="54"/>
  <c r="AK17" i="54"/>
  <c r="AK13" i="54"/>
  <c r="AK24" i="54"/>
  <c r="AK16" i="54"/>
  <c r="AK14" i="54"/>
  <c r="AK20" i="54"/>
  <c r="AK12" i="54"/>
  <c r="AK23" i="54"/>
  <c r="AK15" i="54"/>
  <c r="AK25" i="54"/>
  <c r="AK18" i="54"/>
  <c r="AK11" i="54"/>
  <c r="AI26" i="54"/>
  <c r="AK10" i="54"/>
  <c r="AK9" i="54"/>
  <c r="AK19" i="54"/>
  <c r="AK8" i="54"/>
  <c r="AK13" i="53"/>
  <c r="AH26" i="54"/>
  <c r="AG26" i="54"/>
  <c r="AJ26" i="54"/>
  <c r="AF24" i="54"/>
  <c r="AF22" i="54"/>
  <c r="AF20" i="54"/>
  <c r="AF18" i="54"/>
  <c r="AF16" i="54"/>
  <c r="AF14" i="54"/>
  <c r="AF12" i="54"/>
  <c r="AF10" i="54"/>
  <c r="AK26" i="54" l="1"/>
  <c r="AF9" i="54"/>
  <c r="AF11" i="54"/>
  <c r="AF13" i="54"/>
  <c r="AF15" i="54"/>
  <c r="AF17" i="54"/>
  <c r="AF19" i="54"/>
  <c r="AF21" i="54"/>
  <c r="AF23" i="54"/>
  <c r="AF25" i="54"/>
  <c r="AF8" i="54"/>
  <c r="H8" i="53" l="1"/>
  <c r="N8" i="53"/>
  <c r="T8" i="53"/>
  <c r="Z8" i="53"/>
  <c r="AF8" i="53"/>
  <c r="H9" i="53"/>
  <c r="N9" i="53"/>
  <c r="T9" i="53"/>
  <c r="Y9" i="53"/>
  <c r="Z9" i="53" s="1"/>
  <c r="AF9" i="53"/>
  <c r="H10" i="53"/>
  <c r="N10" i="53"/>
  <c r="T10" i="53"/>
  <c r="Y10" i="53"/>
  <c r="Z10" i="53" s="1"/>
  <c r="AF10" i="53"/>
  <c r="H11" i="53"/>
  <c r="N11" i="53"/>
  <c r="T11" i="53"/>
  <c r="Y11" i="53"/>
  <c r="Z11" i="53" s="1"/>
  <c r="AF11" i="53"/>
  <c r="H12" i="53"/>
  <c r="N12" i="53"/>
  <c r="T12" i="53"/>
  <c r="Y12" i="53"/>
  <c r="Z12" i="53" s="1"/>
  <c r="AF12" i="53"/>
  <c r="H13" i="53"/>
  <c r="N13" i="53"/>
  <c r="T13" i="53"/>
  <c r="U13" i="53"/>
  <c r="V13" i="53"/>
  <c r="W13" i="53"/>
  <c r="X13" i="53"/>
  <c r="AF13" i="53"/>
  <c r="Y13" i="53" l="1"/>
  <c r="Z13" i="53" s="1"/>
  <c r="AL10" i="53"/>
  <c r="AL9" i="53"/>
  <c r="AL12" i="53"/>
  <c r="AL11" i="53"/>
  <c r="AL13" i="53"/>
  <c r="AL8" i="53"/>
  <c r="E5" i="51"/>
  <c r="G5" i="51"/>
  <c r="I5" i="51"/>
  <c r="I10" i="50" l="1"/>
  <c r="E11" i="50"/>
  <c r="G12" i="50"/>
  <c r="E13" i="50"/>
  <c r="E14" i="50"/>
  <c r="I15" i="50"/>
  <c r="E16" i="50"/>
  <c r="G11" i="50" l="1"/>
  <c r="E12" i="50"/>
  <c r="I12" i="50"/>
  <c r="E10" i="50"/>
  <c r="G10" i="50"/>
  <c r="G16" i="50"/>
  <c r="G15" i="50"/>
  <c r="G14" i="50"/>
  <c r="G13" i="50"/>
  <c r="I11" i="50"/>
  <c r="I16" i="50"/>
  <c r="E15" i="50"/>
  <c r="I14" i="50"/>
  <c r="I13" i="50"/>
  <c r="P12" i="52" l="1"/>
  <c r="Y23" i="54" l="1"/>
  <c r="Y24" i="54"/>
  <c r="Z24" i="54" s="1"/>
  <c r="Y25" i="54"/>
  <c r="T23" i="54"/>
  <c r="T24" i="54"/>
  <c r="T25" i="54"/>
  <c r="N23" i="54"/>
  <c r="N24" i="54"/>
  <c r="N25" i="54"/>
  <c r="H23" i="54"/>
  <c r="H24" i="54"/>
  <c r="Z25" i="54" l="1"/>
  <c r="AL25" i="54"/>
  <c r="Z23" i="54"/>
  <c r="AL23" i="54"/>
  <c r="AL24" i="54"/>
  <c r="C12" i="55"/>
  <c r="D12" i="55"/>
  <c r="E12" i="55"/>
  <c r="F12" i="55"/>
  <c r="G12" i="55"/>
  <c r="H12" i="55"/>
  <c r="I12" i="55"/>
  <c r="J12" i="55"/>
  <c r="K12" i="55"/>
  <c r="L12" i="55"/>
  <c r="M12" i="55"/>
  <c r="N12" i="55"/>
  <c r="B12" i="55"/>
  <c r="AD46" i="54"/>
  <c r="AC46" i="54"/>
  <c r="AB46" i="54"/>
  <c r="AA46" i="54"/>
  <c r="X46" i="54"/>
  <c r="W46" i="54"/>
  <c r="V46" i="54"/>
  <c r="U46" i="54"/>
  <c r="R46" i="54"/>
  <c r="Q46" i="54"/>
  <c r="P46" i="54"/>
  <c r="O46" i="54"/>
  <c r="L46" i="54"/>
  <c r="K46" i="54"/>
  <c r="J46" i="54"/>
  <c r="I46" i="54"/>
  <c r="F46" i="54"/>
  <c r="E46" i="54"/>
  <c r="D46" i="54"/>
  <c r="C46" i="54"/>
  <c r="AJ45" i="54"/>
  <c r="AI45" i="54"/>
  <c r="AH45" i="54"/>
  <c r="AG45" i="54"/>
  <c r="AE45" i="54"/>
  <c r="AF45" i="54" s="1"/>
  <c r="Y45" i="54"/>
  <c r="Z45" i="54" s="1"/>
  <c r="S45" i="54"/>
  <c r="T45" i="54" s="1"/>
  <c r="M45" i="54"/>
  <c r="N45" i="54" s="1"/>
  <c r="G45" i="54"/>
  <c r="H45" i="54" s="1"/>
  <c r="AJ44" i="54"/>
  <c r="AI44" i="54"/>
  <c r="AH44" i="54"/>
  <c r="AG44" i="54"/>
  <c r="AE44" i="54"/>
  <c r="AF44" i="54" s="1"/>
  <c r="Y44" i="54"/>
  <c r="Z44" i="54" s="1"/>
  <c r="S44" i="54"/>
  <c r="T44" i="54" s="1"/>
  <c r="M44" i="54"/>
  <c r="N44" i="54" s="1"/>
  <c r="G44" i="54"/>
  <c r="H44" i="54" s="1"/>
  <c r="AJ43" i="54"/>
  <c r="AI43" i="54"/>
  <c r="AH43" i="54"/>
  <c r="AG43" i="54"/>
  <c r="AE43" i="54"/>
  <c r="AF43" i="54" s="1"/>
  <c r="Y43" i="54"/>
  <c r="Z43" i="54" s="1"/>
  <c r="S43" i="54"/>
  <c r="T43" i="54" s="1"/>
  <c r="M43" i="54"/>
  <c r="N43" i="54" s="1"/>
  <c r="G43" i="54"/>
  <c r="H43" i="54" s="1"/>
  <c r="AJ42" i="54"/>
  <c r="AI42" i="54"/>
  <c r="AH42" i="54"/>
  <c r="AG42" i="54"/>
  <c r="AE42" i="54"/>
  <c r="AF42" i="54" s="1"/>
  <c r="Y42" i="54"/>
  <c r="Z42" i="54" s="1"/>
  <c r="S42" i="54"/>
  <c r="T42" i="54" s="1"/>
  <c r="M42" i="54"/>
  <c r="N42" i="54" s="1"/>
  <c r="G42" i="54"/>
  <c r="H42" i="54" s="1"/>
  <c r="AJ41" i="54"/>
  <c r="AI41" i="54"/>
  <c r="AH41" i="54"/>
  <c r="AG41" i="54"/>
  <c r="AE41" i="54"/>
  <c r="AF41" i="54" s="1"/>
  <c r="Y41" i="54"/>
  <c r="Z41" i="54" s="1"/>
  <c r="S41" i="54"/>
  <c r="T41" i="54" s="1"/>
  <c r="M41" i="54"/>
  <c r="N41" i="54" s="1"/>
  <c r="G41" i="54"/>
  <c r="H41" i="54" s="1"/>
  <c r="AJ40" i="54"/>
  <c r="AI40" i="54"/>
  <c r="AH40" i="54"/>
  <c r="AG40" i="54"/>
  <c r="AE40" i="54"/>
  <c r="AF40" i="54" s="1"/>
  <c r="Y40" i="54"/>
  <c r="Z40" i="54" s="1"/>
  <c r="S40" i="54"/>
  <c r="T40" i="54" s="1"/>
  <c r="M40" i="54"/>
  <c r="N40" i="54" s="1"/>
  <c r="G40" i="54"/>
  <c r="H40" i="54" s="1"/>
  <c r="AJ39" i="54"/>
  <c r="AI39" i="54"/>
  <c r="AH39" i="54"/>
  <c r="AG39" i="54"/>
  <c r="AE39" i="54"/>
  <c r="AF39" i="54" s="1"/>
  <c r="Y39" i="54"/>
  <c r="Z39" i="54" s="1"/>
  <c r="S39" i="54"/>
  <c r="T39" i="54" s="1"/>
  <c r="M39" i="54"/>
  <c r="N39" i="54" s="1"/>
  <c r="G39" i="54"/>
  <c r="H39" i="54" s="1"/>
  <c r="AJ38" i="54"/>
  <c r="AI38" i="54"/>
  <c r="AH38" i="54"/>
  <c r="AG38" i="54"/>
  <c r="AE38" i="54"/>
  <c r="AF38" i="54" s="1"/>
  <c r="Y38" i="54"/>
  <c r="Z38" i="54" s="1"/>
  <c r="S38" i="54"/>
  <c r="T38" i="54" s="1"/>
  <c r="M38" i="54"/>
  <c r="N38" i="54" s="1"/>
  <c r="G38" i="54"/>
  <c r="H38" i="54" s="1"/>
  <c r="AJ37" i="54"/>
  <c r="AI37" i="54"/>
  <c r="AH37" i="54"/>
  <c r="AG37" i="54"/>
  <c r="AE37" i="54"/>
  <c r="AF37" i="54" s="1"/>
  <c r="Y37" i="54"/>
  <c r="Z37" i="54" s="1"/>
  <c r="S37" i="54"/>
  <c r="T37" i="54" s="1"/>
  <c r="M37" i="54"/>
  <c r="N37" i="54" s="1"/>
  <c r="G37" i="54"/>
  <c r="H37" i="54" s="1"/>
  <c r="AJ36" i="54"/>
  <c r="AI36" i="54"/>
  <c r="AH36" i="54"/>
  <c r="AG36" i="54"/>
  <c r="AE36" i="54"/>
  <c r="AF36" i="54" s="1"/>
  <c r="Y36" i="54"/>
  <c r="Z36" i="54" s="1"/>
  <c r="S36" i="54"/>
  <c r="T36" i="54" s="1"/>
  <c r="M36" i="54"/>
  <c r="N36" i="54" s="1"/>
  <c r="G36" i="54"/>
  <c r="H36" i="54" s="1"/>
  <c r="AJ35" i="54"/>
  <c r="AI35" i="54"/>
  <c r="AH35" i="54"/>
  <c r="AG35" i="54"/>
  <c r="AE35" i="54"/>
  <c r="AF35" i="54" s="1"/>
  <c r="Y35" i="54"/>
  <c r="Z35" i="54" s="1"/>
  <c r="S35" i="54"/>
  <c r="T35" i="54" s="1"/>
  <c r="M35" i="54"/>
  <c r="N35" i="54" s="1"/>
  <c r="G35" i="54"/>
  <c r="H35" i="54" s="1"/>
  <c r="AJ34" i="54"/>
  <c r="AI34" i="54"/>
  <c r="AH34" i="54"/>
  <c r="AG34" i="54"/>
  <c r="AE34" i="54"/>
  <c r="AF34" i="54" s="1"/>
  <c r="Y34" i="54"/>
  <c r="Z34" i="54" s="1"/>
  <c r="S34" i="54"/>
  <c r="T34" i="54" s="1"/>
  <c r="M34" i="54"/>
  <c r="N34" i="54" s="1"/>
  <c r="G34" i="54"/>
  <c r="H34" i="54" s="1"/>
  <c r="AJ33" i="54"/>
  <c r="AI33" i="54"/>
  <c r="AH33" i="54"/>
  <c r="AG33" i="54"/>
  <c r="AE33" i="54"/>
  <c r="AF33" i="54" s="1"/>
  <c r="Y33" i="54"/>
  <c r="Z33" i="54" s="1"/>
  <c r="S33" i="54"/>
  <c r="T33" i="54" s="1"/>
  <c r="M33" i="54"/>
  <c r="N33" i="54" s="1"/>
  <c r="G33" i="54"/>
  <c r="H33" i="54" s="1"/>
  <c r="H25" i="54"/>
  <c r="Y22" i="54"/>
  <c r="T22" i="54"/>
  <c r="N22" i="54"/>
  <c r="H22" i="54"/>
  <c r="Y21" i="54"/>
  <c r="T21" i="54"/>
  <c r="N21" i="54"/>
  <c r="H21" i="54"/>
  <c r="Y20" i="54"/>
  <c r="T20" i="54"/>
  <c r="N20" i="54"/>
  <c r="H20" i="54"/>
  <c r="Y19" i="54"/>
  <c r="T19" i="54"/>
  <c r="N19" i="54"/>
  <c r="H19" i="54"/>
  <c r="Y18" i="54"/>
  <c r="T18" i="54"/>
  <c r="N18" i="54"/>
  <c r="H18" i="54"/>
  <c r="Y17" i="54"/>
  <c r="T17" i="54"/>
  <c r="N17" i="54"/>
  <c r="H17" i="54"/>
  <c r="Y16" i="54"/>
  <c r="T16" i="54"/>
  <c r="N16" i="54"/>
  <c r="H16" i="54"/>
  <c r="Y15" i="54"/>
  <c r="T15" i="54"/>
  <c r="N15" i="54"/>
  <c r="H15" i="54"/>
  <c r="Y14" i="54"/>
  <c r="T14" i="54"/>
  <c r="N14" i="54"/>
  <c r="H14" i="54"/>
  <c r="Y13" i="54"/>
  <c r="T13" i="54"/>
  <c r="N13" i="54"/>
  <c r="H13" i="54"/>
  <c r="Y12" i="54"/>
  <c r="T12" i="54"/>
  <c r="N12" i="54"/>
  <c r="H12" i="54"/>
  <c r="Y11" i="54"/>
  <c r="T11" i="54"/>
  <c r="N11" i="54"/>
  <c r="H11" i="54"/>
  <c r="Y10" i="54"/>
  <c r="T10" i="54"/>
  <c r="N10" i="54"/>
  <c r="H10" i="54"/>
  <c r="Y9" i="54"/>
  <c r="Z9" i="54" s="1"/>
  <c r="T9" i="54"/>
  <c r="N9" i="54"/>
  <c r="H9" i="54"/>
  <c r="Y8" i="54"/>
  <c r="T8" i="54"/>
  <c r="N8" i="54"/>
  <c r="H8" i="54"/>
  <c r="Z8" i="54" l="1"/>
  <c r="Y26" i="54"/>
  <c r="Z26" i="54" s="1"/>
  <c r="Z11" i="54"/>
  <c r="Z12" i="54"/>
  <c r="AL12" i="54"/>
  <c r="Z13" i="54"/>
  <c r="AL13" i="54"/>
  <c r="Z14" i="54"/>
  <c r="AL14" i="54"/>
  <c r="Z15" i="54"/>
  <c r="AL15" i="54"/>
  <c r="Z16" i="54"/>
  <c r="AL16" i="54"/>
  <c r="Z17" i="54"/>
  <c r="AL17" i="54"/>
  <c r="Z18" i="54"/>
  <c r="AL18" i="54"/>
  <c r="Z19" i="54"/>
  <c r="AL19" i="54"/>
  <c r="Z20" i="54"/>
  <c r="AL20" i="54"/>
  <c r="Z21" i="54"/>
  <c r="AL21" i="54"/>
  <c r="Z22" i="54"/>
  <c r="AL22" i="54"/>
  <c r="Z10" i="54"/>
  <c r="AL10" i="54"/>
  <c r="AF26" i="54"/>
  <c r="Y46" i="54"/>
  <c r="Z46" i="54" s="1"/>
  <c r="AK44" i="54"/>
  <c r="AL44" i="54" s="1"/>
  <c r="AK39" i="54"/>
  <c r="AL39" i="54" s="1"/>
  <c r="S46" i="54"/>
  <c r="T46" i="54" s="1"/>
  <c r="N26" i="54"/>
  <c r="M46" i="54"/>
  <c r="N46" i="54" s="1"/>
  <c r="AK33" i="54"/>
  <c r="AL33" i="54" s="1"/>
  <c r="AK40" i="54"/>
  <c r="AL40" i="54" s="1"/>
  <c r="AK43" i="54"/>
  <c r="AL43" i="54" s="1"/>
  <c r="AI46" i="54"/>
  <c r="AG46" i="54"/>
  <c r="AK36" i="54"/>
  <c r="AL36" i="54" s="1"/>
  <c r="AH46" i="54"/>
  <c r="AL9" i="54"/>
  <c r="H26" i="54"/>
  <c r="AJ46" i="54"/>
  <c r="T26" i="54"/>
  <c r="AK37" i="54"/>
  <c r="AL37" i="54" s="1"/>
  <c r="AK42" i="54"/>
  <c r="AL42" i="54" s="1"/>
  <c r="AK45" i="54"/>
  <c r="AL45" i="54" s="1"/>
  <c r="AL8" i="54"/>
  <c r="AK41" i="54"/>
  <c r="AL41" i="54" s="1"/>
  <c r="AE46" i="54"/>
  <c r="AF46" i="54" s="1"/>
  <c r="G46" i="54"/>
  <c r="H46" i="54" s="1"/>
  <c r="AK34" i="54"/>
  <c r="AL34" i="54" s="1"/>
  <c r="AK38" i="54"/>
  <c r="AL38" i="54" s="1"/>
  <c r="AK35" i="54"/>
  <c r="AL35" i="54" s="1"/>
  <c r="AL11" i="54" l="1"/>
  <c r="AL26" i="54"/>
  <c r="AK46" i="54"/>
  <c r="AL46" i="54" s="1"/>
  <c r="H19" i="52" l="1"/>
  <c r="H18" i="52"/>
  <c r="H17" i="52"/>
  <c r="H16" i="52"/>
  <c r="H15" i="52"/>
  <c r="H14" i="52"/>
  <c r="H13" i="52"/>
  <c r="H8" i="52"/>
  <c r="L12" i="52" l="1"/>
  <c r="N12" i="52"/>
  <c r="T12" i="52"/>
  <c r="H20" i="52"/>
  <c r="V12" i="52" l="1"/>
  <c r="E17" i="50" l="1"/>
  <c r="I17" i="50"/>
  <c r="G17" i="50"/>
</calcChain>
</file>

<file path=xl/sharedStrings.xml><?xml version="1.0" encoding="utf-8"?>
<sst xmlns="http://schemas.openxmlformats.org/spreadsheetml/2006/main" count="289" uniqueCount="113">
  <si>
    <t xml:space="preserve">N° </t>
  </si>
  <si>
    <t xml:space="preserve">FM </t>
  </si>
  <si>
    <t xml:space="preserve">LM </t>
  </si>
  <si>
    <t xml:space="preserve">omisión </t>
  </si>
  <si>
    <t xml:space="preserve">guantes </t>
  </si>
  <si>
    <t xml:space="preserve">total </t>
  </si>
  <si>
    <t xml:space="preserve">TOTAL </t>
  </si>
  <si>
    <t xml:space="preserve">Indicación </t>
  </si>
  <si>
    <t xml:space="preserve">Ant. pac. </t>
  </si>
  <si>
    <t xml:space="preserve">Ant. asept. </t>
  </si>
  <si>
    <t xml:space="preserve">Desp. fc. </t>
  </si>
  <si>
    <t xml:space="preserve">Desp. pac. </t>
  </si>
  <si>
    <t xml:space="preserve">Desp. ent. Pac. </t>
  </si>
  <si>
    <t xml:space="preserve">C </t>
  </si>
  <si>
    <t xml:space="preserve">NC </t>
  </si>
  <si>
    <t>% CUMPLIMIENTO DE PASOS</t>
  </si>
  <si>
    <t>11 PASOS LM</t>
  </si>
  <si>
    <t>8 PASOS FM</t>
  </si>
  <si>
    <t>DIRESA JUNIN</t>
  </si>
  <si>
    <t>HRDCQ DANIEL A. CARRION</t>
  </si>
  <si>
    <t>HRDMI EL CARMEN</t>
  </si>
  <si>
    <t>RED VALLE DEL MANTARO</t>
  </si>
  <si>
    <t>RED CHUPACA</t>
  </si>
  <si>
    <t>IREN CENTRO</t>
  </si>
  <si>
    <t>ADHERENCIA DE HIGIENE DE MANOS -AÑO 2020</t>
  </si>
  <si>
    <t>SATISFACTORIO (= Ó &gt; 9 PUNTOS)</t>
  </si>
  <si>
    <t>N°</t>
  </si>
  <si>
    <t>%</t>
  </si>
  <si>
    <t>N° TOTAL DE IPRESS (RED / MICRO RED)</t>
  </si>
  <si>
    <t>ACEPTABLE (7 A 8 PUNTOS)</t>
  </si>
  <si>
    <t>DEFICIENTE (= Ó &lt; 6 PUNTOS)</t>
  </si>
  <si>
    <t>ACEPTABLE (6 A 8 PUNTOS)</t>
  </si>
  <si>
    <t>DEFICIENTE (= Ó &lt; 5 PUNTOS)</t>
  </si>
  <si>
    <t>DISPONIBILIDAD DE INSUMOS Y MATERIALES PARA LA HIGIENE DE MANOS</t>
  </si>
  <si>
    <t>SUPERVISION DE HIGIENE DE MANOS</t>
  </si>
  <si>
    <t>OMISION</t>
  </si>
  <si>
    <t>GUANTES</t>
  </si>
  <si>
    <t>TOTAL</t>
  </si>
  <si>
    <t>% ADHERENCIA</t>
  </si>
  <si>
    <t>ADHERENCIA A LA HIGIENE DE MANOS DE ACUERDO AL CUMPLIMIENTO DE PASOS</t>
  </si>
  <si>
    <t>ADHERENCIA A LA HIGIENE DE MANOS DE ACUERDO A TIPOS DE PROFESIONALES</t>
  </si>
  <si>
    <t>OBSERVACION</t>
  </si>
  <si>
    <t>OBSERVACIONES</t>
  </si>
  <si>
    <t>ADHERENCIA A LA HIGIENE DE MANOS</t>
  </si>
  <si>
    <t>ADHERENCIA A LA HIGIENE DE MANOS DE ACUERDO A LOS 5 MOMENTOS</t>
  </si>
  <si>
    <t>MEDICO</t>
  </si>
  <si>
    <t>ENFERMERA</t>
  </si>
  <si>
    <t>OBSTETRA</t>
  </si>
  <si>
    <t>PSICOLOGO</t>
  </si>
  <si>
    <t>NUTRICIONISTA</t>
  </si>
  <si>
    <t>QUIMICO FARMACEUTICO</t>
  </si>
  <si>
    <t>TRABAJADOR SOCIAL</t>
  </si>
  <si>
    <t>TECNICO EN ENFERMERIA</t>
  </si>
  <si>
    <t>AUXILIAR EN ENFERMERIA</t>
  </si>
  <si>
    <t>TECNICO EN FARMACIA</t>
  </si>
  <si>
    <t>PERSONAL ASISTENCIAL:</t>
  </si>
  <si>
    <t>PERSONAL ADMINISTRATIVO Y DE APOYO:</t>
  </si>
  <si>
    <t>ADMINISTRADOR</t>
  </si>
  <si>
    <t>CONTADOR PUBLICO</t>
  </si>
  <si>
    <t>SECRETARIA</t>
  </si>
  <si>
    <t>TECNOLOGO MEDICO</t>
  </si>
  <si>
    <t>TECNICO EN LABORATORIO</t>
  </si>
  <si>
    <t>RESIDENTES</t>
  </si>
  <si>
    <t>BIOLOGO</t>
  </si>
  <si>
    <t>UNIDAD DE PREVENCION Y CONTROL DE INFECCIONES ASOCIADAS A LA ATENCION DE SALUD</t>
  </si>
  <si>
    <t>MONITREO DE EQUIPOS DE PROTECCION PERSONAL  E INSUMOS PARA HIGIENE DE MANOS - DIRESA JUNIN</t>
  </si>
  <si>
    <t>HIGIENE DE MANOS</t>
  </si>
  <si>
    <t>EPPS PARA EL PERSONAL DE SALUD</t>
  </si>
  <si>
    <t>JABON LIQUIDO</t>
  </si>
  <si>
    <t>ALCOHOL GEL</t>
  </si>
  <si>
    <t>PAPEL TOALLA</t>
  </si>
  <si>
    <t>MASCARILLA N95</t>
  </si>
  <si>
    <t>MASCARILLA QUIRURGICA</t>
  </si>
  <si>
    <t>GORRO</t>
  </si>
  <si>
    <t>MANDILON ESTERIL</t>
  </si>
  <si>
    <t>MANDILON NO ESTERIL</t>
  </si>
  <si>
    <t>LENTES PROTECTOR</t>
  </si>
  <si>
    <t>GUANTES DESCARTABLES ESTERILES</t>
  </si>
  <si>
    <t>GUANTES DESCARTABLES NO ESTERILES</t>
  </si>
  <si>
    <t>BOTAS</t>
  </si>
  <si>
    <t>PROTECTOR FACIAL</t>
  </si>
  <si>
    <t>Responsable del Informe:</t>
  </si>
  <si>
    <t>Firma del Director:</t>
  </si>
  <si>
    <t>SEGURIDAD</t>
  </si>
  <si>
    <t>SERVICIO DE LAVANDERIA</t>
  </si>
  <si>
    <t>SERVICIOS GENERALES</t>
  </si>
  <si>
    <t>ALUMNOS PRACTICANTES</t>
  </si>
  <si>
    <t>ECONOMISTA</t>
  </si>
  <si>
    <t>TECNICA</t>
  </si>
  <si>
    <t>OTROS</t>
  </si>
  <si>
    <t>ODONTOLOGO</t>
  </si>
  <si>
    <t>IPRESS / MR que fueron supervisados</t>
  </si>
  <si>
    <t>TOTAL RSVM</t>
  </si>
  <si>
    <t>MICRO RED DE SALUD / HOSPITAL</t>
  </si>
  <si>
    <t>OBSTETRICIA,EMERGENCIA,ENFERMERIA,TRIAJE Y MEDICINA</t>
  </si>
  <si>
    <t>OBSTETRICIA,EMERGENCIA,ENFERMERIA,TRIAJE , MEDICINA Y ODONTOLOGIA</t>
  </si>
  <si>
    <t>OBSTETRICIA,EMERGENCIA,ENFERMERIA,TRIAJE , MEDICINA , ODONTOLOGIA Y PSICOLOGIA</t>
  </si>
  <si>
    <t>TOPICO,ENFERMERIA , MEDICINA, ODONTOLOGIA Y OBSTETRICIA</t>
  </si>
  <si>
    <t>TOPICO,ENFERMERIA , MEDICINA,OODONTOLOGIA Y OBSTETRICIA</t>
  </si>
  <si>
    <t>TOPICO,ENFERMERIA , OBSTETRICIA, NO TRANSMISIBLES</t>
  </si>
  <si>
    <t>TOPICO,ENFERMERIA, OBSTETRICIA NO TRANSMISIBLES</t>
  </si>
  <si>
    <t>SEMANA EPIDEMIOLOGICA</t>
  </si>
  <si>
    <t>FECHA: 30/06/21</t>
  </si>
  <si>
    <t>FECHA:  30/06/2021</t>
  </si>
  <si>
    <t>FECHA:  30/06/21</t>
  </si>
  <si>
    <t>TOTAL RED VALLE DEL MANTARO</t>
  </si>
  <si>
    <t>ABRIL</t>
  </si>
  <si>
    <t>MAYO</t>
  </si>
  <si>
    <t>JUNIO</t>
  </si>
  <si>
    <t>TOTAL                                 II TRIMESTRE</t>
  </si>
  <si>
    <t>TOTAL  II TRIMESTRE</t>
  </si>
  <si>
    <t>TOTAL II TRIMESTRE</t>
  </si>
  <si>
    <t xml:space="preserve">MAYO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</si>
</sst>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6"/>
      <name val="Calibri"/>
      <family val="2"/>
    </font>
    <font>
      <b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2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0" fillId="4" borderId="0" xfId="0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9" fontId="12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9" fontId="2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7" borderId="0" xfId="0" applyFill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vertical="center" wrapText="1"/>
    </xf>
    <xf numFmtId="0" fontId="0" fillId="6" borderId="1" xfId="0" applyFill="1" applyBorder="1"/>
    <xf numFmtId="9" fontId="8" fillId="6" borderId="1" xfId="0" applyNumberFormat="1" applyFont="1" applyFill="1" applyBorder="1" applyAlignment="1">
      <alignment horizontal="center" vertical="center" wrapText="1"/>
    </xf>
    <xf numFmtId="9" fontId="4" fillId="4" borderId="2" xfId="0" applyNumberFormat="1" applyFont="1" applyFill="1" applyBorder="1" applyAlignment="1">
      <alignment horizontal="center" vertical="center" wrapText="1"/>
    </xf>
    <xf numFmtId="9" fontId="4" fillId="4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14" fontId="19" fillId="7" borderId="7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zoomScale="90" zoomScaleNormal="90" workbookViewId="0">
      <selection activeCell="V20" sqref="V20"/>
    </sheetView>
  </sheetViews>
  <sheetFormatPr baseColWidth="10" defaultRowHeight="15" x14ac:dyDescent="0.25"/>
  <cols>
    <col min="1" max="1" width="5.140625" customWidth="1"/>
    <col min="2" max="2" width="26.140625" customWidth="1"/>
    <col min="3" max="7" width="5.7109375" customWidth="1"/>
    <col min="8" max="8" width="10.42578125" customWidth="1"/>
    <col min="9" max="9" width="36.7109375" customWidth="1"/>
    <col min="10" max="10" width="5.7109375" customWidth="1"/>
    <col min="11" max="11" width="18.7109375" customWidth="1"/>
    <col min="12" max="17" width="5.7109375" customWidth="1"/>
    <col min="18" max="21" width="5.7109375" hidden="1" customWidth="1"/>
    <col min="22" max="23" width="10.42578125" customWidth="1"/>
    <col min="24" max="55" width="5.7109375" customWidth="1"/>
  </cols>
  <sheetData>
    <row r="1" spans="1:23" s="3" customFormat="1" x14ac:dyDescent="0.25">
      <c r="A1" s="14"/>
    </row>
    <row r="2" spans="1:23" s="3" customFormat="1" x14ac:dyDescent="0.25">
      <c r="A2" s="94" t="s">
        <v>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s="3" customFormat="1" x14ac:dyDescent="0.25">
      <c r="A3" s="94" t="s">
        <v>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s="3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17"/>
      <c r="K4" s="17"/>
      <c r="L4" s="17"/>
      <c r="M4" s="17"/>
      <c r="N4" s="17"/>
      <c r="O4" s="17"/>
      <c r="P4" s="31"/>
      <c r="Q4" s="31"/>
      <c r="R4" s="17"/>
      <c r="S4" s="17"/>
      <c r="T4" s="17"/>
      <c r="U4" s="17"/>
      <c r="V4" s="17"/>
      <c r="W4" s="17"/>
    </row>
    <row r="5" spans="1:23" s="3" customFormat="1" ht="20.25" customHeight="1" x14ac:dyDescent="0.25">
      <c r="A5" s="94" t="s">
        <v>43</v>
      </c>
      <c r="B5" s="94"/>
      <c r="C5" s="94"/>
      <c r="D5" s="94"/>
      <c r="E5" s="94"/>
      <c r="F5" s="94"/>
      <c r="G5" s="94"/>
      <c r="H5" s="94"/>
      <c r="I5" s="94"/>
      <c r="J5" s="17"/>
      <c r="K5" s="94" t="s">
        <v>39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s="3" customFormat="1" ht="20.25" customHeight="1" x14ac:dyDescent="0.25">
      <c r="A6" s="95" t="s">
        <v>102</v>
      </c>
      <c r="B6" s="95"/>
      <c r="C6" s="95"/>
      <c r="D6" s="95"/>
      <c r="E6" s="95"/>
      <c r="F6" s="95"/>
      <c r="G6" s="95"/>
      <c r="H6" s="95"/>
      <c r="I6" s="24"/>
      <c r="L6" s="50"/>
      <c r="M6" s="50"/>
      <c r="N6" s="50"/>
      <c r="O6" s="50"/>
      <c r="P6" s="50"/>
      <c r="Q6" s="50"/>
      <c r="R6" s="12"/>
      <c r="S6" s="12"/>
      <c r="T6" s="50"/>
      <c r="U6" s="50"/>
    </row>
    <row r="7" spans="1:23" s="3" customFormat="1" ht="42" customHeight="1" x14ac:dyDescent="0.25">
      <c r="A7" s="4" t="s">
        <v>0</v>
      </c>
      <c r="B7" s="4" t="s">
        <v>93</v>
      </c>
      <c r="C7" s="30" t="s">
        <v>1</v>
      </c>
      <c r="D7" s="30" t="s">
        <v>2</v>
      </c>
      <c r="E7" s="30" t="s">
        <v>35</v>
      </c>
      <c r="F7" s="30" t="s">
        <v>36</v>
      </c>
      <c r="G7" s="30" t="s">
        <v>37</v>
      </c>
      <c r="H7" s="30" t="s">
        <v>38</v>
      </c>
      <c r="I7" s="16" t="s">
        <v>42</v>
      </c>
      <c r="K7" s="18" t="s">
        <v>88</v>
      </c>
      <c r="L7" s="93" t="s">
        <v>106</v>
      </c>
      <c r="M7" s="93"/>
      <c r="N7" s="93" t="s">
        <v>107</v>
      </c>
      <c r="O7" s="93"/>
      <c r="P7" s="98" t="s">
        <v>108</v>
      </c>
      <c r="Q7" s="99"/>
      <c r="R7" s="93"/>
      <c r="S7" s="93"/>
      <c r="T7" s="96"/>
      <c r="U7" s="97"/>
      <c r="V7" s="93" t="s">
        <v>109</v>
      </c>
      <c r="W7" s="93"/>
    </row>
    <row r="8" spans="1:23" s="3" customFormat="1" ht="22.5" customHeight="1" x14ac:dyDescent="0.25">
      <c r="A8" s="51">
        <v>1</v>
      </c>
      <c r="B8" s="25" t="s">
        <v>106</v>
      </c>
      <c r="C8" s="13">
        <v>127</v>
      </c>
      <c r="D8" s="13">
        <v>661</v>
      </c>
      <c r="E8" s="13">
        <v>35</v>
      </c>
      <c r="F8" s="13">
        <v>13</v>
      </c>
      <c r="G8" s="13">
        <f>(C8+D8+E8+F8)</f>
        <v>836</v>
      </c>
      <c r="H8" s="26">
        <f>(C8+D8)/G8</f>
        <v>0.9425837320574163</v>
      </c>
      <c r="I8" s="46" t="s">
        <v>94</v>
      </c>
      <c r="K8" s="9"/>
      <c r="L8" s="10" t="s">
        <v>13</v>
      </c>
      <c r="M8" s="10" t="s">
        <v>14</v>
      </c>
      <c r="N8" s="10" t="s">
        <v>13</v>
      </c>
      <c r="O8" s="10" t="s">
        <v>14</v>
      </c>
      <c r="P8" s="10" t="s">
        <v>13</v>
      </c>
      <c r="Q8" s="10" t="s">
        <v>14</v>
      </c>
      <c r="R8" s="10" t="s">
        <v>13</v>
      </c>
      <c r="S8" s="10" t="s">
        <v>14</v>
      </c>
      <c r="T8" s="10" t="s">
        <v>13</v>
      </c>
      <c r="U8" s="10" t="s">
        <v>14</v>
      </c>
      <c r="V8" s="10" t="s">
        <v>13</v>
      </c>
      <c r="W8" s="10" t="s">
        <v>14</v>
      </c>
    </row>
    <row r="9" spans="1:23" s="3" customFormat="1" ht="22.5" customHeight="1" x14ac:dyDescent="0.25">
      <c r="A9" s="51">
        <v>2</v>
      </c>
      <c r="B9" s="25" t="s">
        <v>107</v>
      </c>
      <c r="C9" s="13">
        <v>464</v>
      </c>
      <c r="D9" s="13">
        <v>1035</v>
      </c>
      <c r="E9" s="13">
        <v>51</v>
      </c>
      <c r="F9" s="13">
        <v>14</v>
      </c>
      <c r="G9" s="13">
        <f t="shared" ref="G9:G20" si="0">(C9+D9+E9+F9)</f>
        <v>1564</v>
      </c>
      <c r="H9" s="26">
        <f t="shared" ref="H9:H12" si="1">(C9+D9)/G9</f>
        <v>0.9584398976982097</v>
      </c>
      <c r="I9" s="46" t="s">
        <v>94</v>
      </c>
      <c r="J9" s="1"/>
      <c r="K9" s="8" t="s">
        <v>16</v>
      </c>
      <c r="L9" s="6">
        <v>686</v>
      </c>
      <c r="M9" s="6">
        <v>55</v>
      </c>
      <c r="N9" s="6">
        <v>1090</v>
      </c>
      <c r="O9" s="6">
        <v>56</v>
      </c>
      <c r="P9" s="6">
        <v>1385</v>
      </c>
      <c r="Q9" s="6">
        <v>109</v>
      </c>
      <c r="R9" s="6"/>
      <c r="S9" s="6"/>
      <c r="T9" s="6">
        <v>0</v>
      </c>
      <c r="U9" s="6">
        <v>0</v>
      </c>
      <c r="V9" s="6">
        <f>L9+N9+P9+R9+T9</f>
        <v>3161</v>
      </c>
      <c r="W9" s="6">
        <f>M9+O9+Q9+S9+U9</f>
        <v>220</v>
      </c>
    </row>
    <row r="10" spans="1:23" s="3" customFormat="1" ht="22.5" customHeight="1" x14ac:dyDescent="0.25">
      <c r="A10" s="51">
        <v>3</v>
      </c>
      <c r="B10" s="25" t="s">
        <v>108</v>
      </c>
      <c r="C10" s="13">
        <v>678</v>
      </c>
      <c r="D10" s="13">
        <v>1420</v>
      </c>
      <c r="E10" s="13">
        <v>65</v>
      </c>
      <c r="F10" s="13">
        <v>46</v>
      </c>
      <c r="G10" s="13">
        <f t="shared" si="0"/>
        <v>2209</v>
      </c>
      <c r="H10" s="26">
        <f t="shared" si="1"/>
        <v>0.94975101856043453</v>
      </c>
      <c r="I10" s="46" t="s">
        <v>95</v>
      </c>
      <c r="J10" s="1"/>
      <c r="K10" s="8" t="s">
        <v>17</v>
      </c>
      <c r="L10" s="6">
        <v>141</v>
      </c>
      <c r="M10" s="6">
        <v>1</v>
      </c>
      <c r="N10" s="6">
        <v>421</v>
      </c>
      <c r="O10" s="6">
        <v>6</v>
      </c>
      <c r="P10" s="6">
        <v>684</v>
      </c>
      <c r="Q10" s="6">
        <v>47</v>
      </c>
      <c r="R10" s="6"/>
      <c r="S10" s="6"/>
      <c r="T10" s="6">
        <v>0</v>
      </c>
      <c r="U10" s="6">
        <v>0</v>
      </c>
      <c r="V10" s="6">
        <f t="shared" ref="V10:V11" si="2">L10+N10+P10+R10+T10</f>
        <v>1246</v>
      </c>
      <c r="W10" s="6">
        <f t="shared" ref="W10:W11" si="3">M10+O10+Q10+S10+U10</f>
        <v>54</v>
      </c>
    </row>
    <row r="11" spans="1:23" s="3" customFormat="1" ht="22.5" customHeight="1" x14ac:dyDescent="0.25">
      <c r="A11" s="51">
        <v>4</v>
      </c>
      <c r="B11" s="25"/>
      <c r="C11" s="13"/>
      <c r="D11" s="13"/>
      <c r="E11" s="13"/>
      <c r="F11" s="13"/>
      <c r="G11" s="13"/>
      <c r="H11" s="26" t="e">
        <f t="shared" si="1"/>
        <v>#DIV/0!</v>
      </c>
      <c r="I11" s="46" t="s">
        <v>96</v>
      </c>
      <c r="J11" s="1"/>
      <c r="K11" s="11" t="s">
        <v>6</v>
      </c>
      <c r="L11" s="6">
        <v>827</v>
      </c>
      <c r="M11" s="6">
        <v>56</v>
      </c>
      <c r="N11" s="6">
        <v>1511</v>
      </c>
      <c r="O11" s="6">
        <v>62</v>
      </c>
      <c r="P11" s="6">
        <v>2069</v>
      </c>
      <c r="Q11" s="6">
        <v>156</v>
      </c>
      <c r="R11" s="6"/>
      <c r="S11" s="6"/>
      <c r="T11" s="6">
        <v>0</v>
      </c>
      <c r="U11" s="6">
        <v>0</v>
      </c>
      <c r="V11" s="6">
        <f t="shared" si="2"/>
        <v>4407</v>
      </c>
      <c r="W11" s="6">
        <f t="shared" si="3"/>
        <v>274</v>
      </c>
    </row>
    <row r="12" spans="1:23" s="12" customFormat="1" ht="31.5" customHeight="1" x14ac:dyDescent="0.25">
      <c r="A12" s="20"/>
      <c r="B12" s="21"/>
      <c r="C12" s="72"/>
      <c r="D12" s="72"/>
      <c r="E12" s="72"/>
      <c r="F12" s="72"/>
      <c r="G12" s="13"/>
      <c r="H12" s="22" t="e">
        <f t="shared" si="1"/>
        <v>#DIV/0!</v>
      </c>
      <c r="I12" s="73" t="s">
        <v>91</v>
      </c>
      <c r="K12" s="6" t="s">
        <v>15</v>
      </c>
      <c r="L12" s="91">
        <f>L11/(L11+M11)</f>
        <v>0.9365798414496036</v>
      </c>
      <c r="M12" s="92"/>
      <c r="N12" s="91">
        <f>N11/(N11+O11)</f>
        <v>0.96058486967577872</v>
      </c>
      <c r="O12" s="92"/>
      <c r="P12" s="91">
        <f>P11/(P11+Q11)</f>
        <v>0.92988764044943817</v>
      </c>
      <c r="Q12" s="92"/>
      <c r="R12" s="91">
        <v>0</v>
      </c>
      <c r="S12" s="92"/>
      <c r="T12" s="91" t="e">
        <f>T11/(T11+U11)</f>
        <v>#DIV/0!</v>
      </c>
      <c r="U12" s="92"/>
      <c r="V12" s="91">
        <f>V11/(V11+W11)</f>
        <v>0.94146549882503738</v>
      </c>
      <c r="W12" s="92"/>
    </row>
    <row r="13" spans="1:23" s="3" customFormat="1" ht="22.5" hidden="1" customHeight="1" x14ac:dyDescent="0.25">
      <c r="A13" s="13">
        <v>6</v>
      </c>
      <c r="B13" s="25"/>
      <c r="C13" s="45"/>
      <c r="D13" s="45"/>
      <c r="E13" s="45"/>
      <c r="F13" s="45"/>
      <c r="G13" s="13">
        <f t="shared" si="0"/>
        <v>0</v>
      </c>
      <c r="H13" s="26" t="e">
        <f t="shared" ref="H13:H19" si="4">(C13+D13)/G13</f>
        <v>#DIV/0!</v>
      </c>
      <c r="I13" s="23" t="s">
        <v>91</v>
      </c>
    </row>
    <row r="14" spans="1:23" s="3" customFormat="1" ht="22.5" hidden="1" customHeight="1" x14ac:dyDescent="0.25">
      <c r="A14" s="13">
        <v>7</v>
      </c>
      <c r="B14" s="25"/>
      <c r="C14" s="32"/>
      <c r="D14" s="32"/>
      <c r="E14" s="32"/>
      <c r="F14" s="32"/>
      <c r="G14" s="13">
        <f t="shared" si="0"/>
        <v>0</v>
      </c>
      <c r="H14" s="26" t="e">
        <f t="shared" si="4"/>
        <v>#DIV/0!</v>
      </c>
      <c r="I14" s="23" t="s">
        <v>91</v>
      </c>
    </row>
    <row r="15" spans="1:23" s="3" customFormat="1" ht="22.5" hidden="1" customHeight="1" x14ac:dyDescent="0.25">
      <c r="A15" s="13">
        <v>8</v>
      </c>
      <c r="B15" s="25"/>
      <c r="C15" s="32"/>
      <c r="D15" s="32"/>
      <c r="E15" s="32"/>
      <c r="F15" s="32"/>
      <c r="G15" s="13">
        <f t="shared" si="0"/>
        <v>0</v>
      </c>
      <c r="H15" s="26" t="e">
        <f t="shared" si="4"/>
        <v>#DIV/0!</v>
      </c>
      <c r="I15" s="23" t="s">
        <v>91</v>
      </c>
    </row>
    <row r="16" spans="1:23" s="3" customFormat="1" ht="22.5" hidden="1" customHeight="1" x14ac:dyDescent="0.25">
      <c r="A16" s="13">
        <v>9</v>
      </c>
      <c r="B16" s="25"/>
      <c r="C16" s="45"/>
      <c r="D16" s="45"/>
      <c r="E16" s="45"/>
      <c r="F16" s="45"/>
      <c r="G16" s="13">
        <f t="shared" si="0"/>
        <v>0</v>
      </c>
      <c r="H16" s="26" t="e">
        <f t="shared" si="4"/>
        <v>#DIV/0!</v>
      </c>
      <c r="I16" s="23" t="s">
        <v>91</v>
      </c>
    </row>
    <row r="17" spans="1:9" s="3" customFormat="1" ht="22.5" hidden="1" customHeight="1" x14ac:dyDescent="0.25">
      <c r="A17" s="13">
        <v>10</v>
      </c>
      <c r="B17" s="25"/>
      <c r="C17" s="32"/>
      <c r="D17" s="32"/>
      <c r="E17" s="32"/>
      <c r="F17" s="32"/>
      <c r="G17" s="13">
        <f t="shared" si="0"/>
        <v>0</v>
      </c>
      <c r="H17" s="26" t="e">
        <f t="shared" si="4"/>
        <v>#DIV/0!</v>
      </c>
      <c r="I17" s="23" t="s">
        <v>91</v>
      </c>
    </row>
    <row r="18" spans="1:9" s="3" customFormat="1" ht="17.25" hidden="1" customHeight="1" x14ac:dyDescent="0.25">
      <c r="A18" s="13">
        <v>11</v>
      </c>
      <c r="B18" s="25"/>
      <c r="C18" s="13"/>
      <c r="D18" s="13"/>
      <c r="E18" s="13"/>
      <c r="F18" s="13"/>
      <c r="G18" s="13">
        <f t="shared" si="0"/>
        <v>0</v>
      </c>
      <c r="H18" s="26" t="e">
        <f t="shared" si="4"/>
        <v>#DIV/0!</v>
      </c>
      <c r="I18" s="23" t="s">
        <v>91</v>
      </c>
    </row>
    <row r="19" spans="1:9" s="3" customFormat="1" ht="6.75" hidden="1" customHeight="1" x14ac:dyDescent="0.25">
      <c r="A19" s="13">
        <v>12</v>
      </c>
      <c r="B19" s="25"/>
      <c r="C19" s="32"/>
      <c r="D19" s="32"/>
      <c r="E19" s="32"/>
      <c r="F19" s="32"/>
      <c r="G19" s="13">
        <f t="shared" si="0"/>
        <v>0</v>
      </c>
      <c r="H19" s="26" t="e">
        <f t="shared" si="4"/>
        <v>#DIV/0!</v>
      </c>
      <c r="I19" s="23" t="s">
        <v>91</v>
      </c>
    </row>
    <row r="20" spans="1:9" s="3" customFormat="1" ht="21.75" customHeight="1" x14ac:dyDescent="0.25">
      <c r="A20" s="27"/>
      <c r="B20" s="35" t="s">
        <v>92</v>
      </c>
      <c r="C20" s="33">
        <f>(C8+C9+C10+C11+C12)</f>
        <v>1269</v>
      </c>
      <c r="D20" s="33">
        <f t="shared" ref="D20:F20" si="5">(D8+D9+D10+D11+D12)</f>
        <v>3116</v>
      </c>
      <c r="E20" s="33">
        <f t="shared" si="5"/>
        <v>151</v>
      </c>
      <c r="F20" s="33">
        <f t="shared" si="5"/>
        <v>73</v>
      </c>
      <c r="G20" s="33">
        <f t="shared" si="0"/>
        <v>4609</v>
      </c>
      <c r="H20" s="36">
        <f>(C20+D20)/G20</f>
        <v>0.95139943588630937</v>
      </c>
      <c r="I20" s="37"/>
    </row>
  </sheetData>
  <mergeCells count="17">
    <mergeCell ref="A2:W2"/>
    <mergeCell ref="A3:W3"/>
    <mergeCell ref="K5:W5"/>
    <mergeCell ref="A6:H6"/>
    <mergeCell ref="L7:M7"/>
    <mergeCell ref="N7:O7"/>
    <mergeCell ref="R7:S7"/>
    <mergeCell ref="T7:U7"/>
    <mergeCell ref="A5:I5"/>
    <mergeCell ref="P7:Q7"/>
    <mergeCell ref="P12:Q12"/>
    <mergeCell ref="V7:W7"/>
    <mergeCell ref="V12:W12"/>
    <mergeCell ref="L12:M12"/>
    <mergeCell ref="N12:O12"/>
    <mergeCell ref="R12:S12"/>
    <mergeCell ref="T12:U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topLeftCell="A3" workbookViewId="0">
      <pane xSplit="2" ySplit="5" topLeftCell="O8" activePane="bottomRight" state="frozen"/>
      <selection activeCell="A3" sqref="A3"/>
      <selection pane="topRight" activeCell="C3" sqref="C3"/>
      <selection pane="bottomLeft" activeCell="A8" sqref="A8"/>
      <selection pane="bottomRight" activeCell="R12" sqref="R12"/>
    </sheetView>
  </sheetViews>
  <sheetFormatPr baseColWidth="10" defaultRowHeight="15" x14ac:dyDescent="0.25"/>
  <cols>
    <col min="1" max="1" width="3.7109375" customWidth="1"/>
    <col min="2" max="2" width="11.140625" customWidth="1"/>
    <col min="3" max="3" width="4" style="2" customWidth="1"/>
    <col min="4" max="4" width="5.5703125" style="2" customWidth="1"/>
    <col min="5" max="5" width="7.140625" style="2" customWidth="1"/>
    <col min="6" max="6" width="6.28515625" style="2" customWidth="1"/>
    <col min="7" max="7" width="6" style="2" customWidth="1"/>
    <col min="8" max="8" width="13" style="2" bestFit="1" customWidth="1"/>
    <col min="9" max="9" width="7" customWidth="1"/>
    <col min="10" max="10" width="4.7109375" customWidth="1"/>
    <col min="11" max="11" width="6.28515625" customWidth="1"/>
    <col min="12" max="13" width="7" customWidth="1"/>
    <col min="14" max="14" width="8.85546875" customWidth="1"/>
    <col min="15" max="15" width="5" customWidth="1"/>
    <col min="16" max="16" width="6.42578125" customWidth="1"/>
    <col min="17" max="17" width="6" customWidth="1"/>
    <col min="18" max="18" width="5.85546875" customWidth="1"/>
    <col min="19" max="19" width="6.140625" customWidth="1"/>
    <col min="20" max="20" width="5.140625" customWidth="1"/>
    <col min="21" max="21" width="6.7109375" hidden="1" customWidth="1"/>
    <col min="22" max="22" width="5.42578125" hidden="1" customWidth="1"/>
    <col min="23" max="24" width="4" hidden="1" customWidth="1"/>
    <col min="25" max="25" width="6.140625" hidden="1" customWidth="1"/>
    <col min="26" max="26" width="5.5703125" hidden="1" customWidth="1"/>
    <col min="27" max="27" width="4" hidden="1" customWidth="1"/>
    <col min="28" max="28" width="3.28515625" hidden="1" customWidth="1"/>
    <col min="29" max="29" width="4.42578125" hidden="1" customWidth="1"/>
    <col min="30" max="30" width="4.28515625" hidden="1" customWidth="1"/>
    <col min="31" max="31" width="5.5703125" hidden="1" customWidth="1"/>
    <col min="32" max="32" width="9.5703125" hidden="1" customWidth="1"/>
    <col min="33" max="33" width="5.7109375" customWidth="1"/>
    <col min="34" max="34" width="6" customWidth="1"/>
    <col min="35" max="35" width="7.7109375" customWidth="1"/>
    <col min="36" max="36" width="6.140625" customWidth="1"/>
    <col min="37" max="37" width="7.7109375" customWidth="1"/>
    <col min="38" max="38" width="5.140625" customWidth="1"/>
  </cols>
  <sheetData>
    <row r="1" spans="1:41" s="3" customFormat="1" x14ac:dyDescent="0.25">
      <c r="A1" s="14"/>
      <c r="C1" s="14"/>
      <c r="D1" s="14"/>
      <c r="E1" s="14"/>
      <c r="F1" s="14"/>
      <c r="G1" s="14"/>
      <c r="H1" s="14"/>
    </row>
    <row r="2" spans="1:41" s="3" customFormat="1" ht="15" customHeight="1" x14ac:dyDescent="0.25">
      <c r="A2" s="94" t="s">
        <v>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</row>
    <row r="3" spans="1:41" s="3" customFormat="1" ht="15" customHeight="1" x14ac:dyDescent="0.25">
      <c r="A3" s="94" t="s">
        <v>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</row>
    <row r="4" spans="1:41" s="3" customFormat="1" ht="29.25" customHeight="1" x14ac:dyDescent="0.25">
      <c r="A4" s="94" t="s">
        <v>44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</row>
    <row r="5" spans="1:41" s="3" customFormat="1" ht="15.75" customHeight="1" x14ac:dyDescent="0.25">
      <c r="A5" s="105" t="s">
        <v>102</v>
      </c>
      <c r="B5" s="105"/>
      <c r="C5" s="105"/>
      <c r="D5" s="105"/>
      <c r="E5" s="105"/>
      <c r="F5" s="105"/>
      <c r="G5" s="105"/>
      <c r="H5" s="105"/>
      <c r="I5" s="5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12"/>
      <c r="V5" s="12"/>
      <c r="W5" s="12"/>
      <c r="X5" s="12"/>
      <c r="Y5" s="12"/>
      <c r="Z5" s="12"/>
      <c r="AA5" s="50"/>
      <c r="AB5" s="50"/>
      <c r="AC5" s="50"/>
      <c r="AD5" s="50"/>
      <c r="AE5" s="50"/>
      <c r="AF5" s="50"/>
    </row>
    <row r="6" spans="1:41" s="3" customFormat="1" ht="15.75" customHeight="1" x14ac:dyDescent="0.25">
      <c r="A6" s="103" t="s">
        <v>0</v>
      </c>
      <c r="B6" s="103" t="s">
        <v>7</v>
      </c>
      <c r="C6" s="100" t="s">
        <v>106</v>
      </c>
      <c r="D6" s="101"/>
      <c r="E6" s="101"/>
      <c r="F6" s="101"/>
      <c r="G6" s="101"/>
      <c r="H6" s="102"/>
      <c r="I6" s="100" t="s">
        <v>107</v>
      </c>
      <c r="J6" s="101"/>
      <c r="K6" s="101"/>
      <c r="L6" s="101"/>
      <c r="M6" s="101"/>
      <c r="N6" s="102"/>
      <c r="O6" s="100" t="s">
        <v>108</v>
      </c>
      <c r="P6" s="101"/>
      <c r="Q6" s="101"/>
      <c r="R6" s="101"/>
      <c r="S6" s="101"/>
      <c r="T6" s="102"/>
      <c r="U6" s="100"/>
      <c r="V6" s="101"/>
      <c r="W6" s="101"/>
      <c r="X6" s="101"/>
      <c r="Y6" s="101"/>
      <c r="Z6" s="102"/>
      <c r="AA6" s="100"/>
      <c r="AB6" s="101"/>
      <c r="AC6" s="101"/>
      <c r="AD6" s="101"/>
      <c r="AE6" s="101"/>
      <c r="AF6" s="102"/>
      <c r="AG6" s="100" t="s">
        <v>110</v>
      </c>
      <c r="AH6" s="101"/>
      <c r="AI6" s="101"/>
      <c r="AJ6" s="101"/>
      <c r="AK6" s="101"/>
      <c r="AL6" s="102"/>
    </row>
    <row r="7" spans="1:41" s="3" customFormat="1" ht="24" customHeight="1" x14ac:dyDescent="0.25">
      <c r="A7" s="104"/>
      <c r="B7" s="104"/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6" t="s">
        <v>27</v>
      </c>
      <c r="I7" s="16" t="s">
        <v>1</v>
      </c>
      <c r="J7" s="16" t="s">
        <v>2</v>
      </c>
      <c r="K7" s="16" t="s">
        <v>3</v>
      </c>
      <c r="L7" s="16" t="s">
        <v>4</v>
      </c>
      <c r="M7" s="16" t="s">
        <v>5</v>
      </c>
      <c r="N7" s="16" t="s">
        <v>27</v>
      </c>
      <c r="O7" s="16" t="s">
        <v>1</v>
      </c>
      <c r="P7" s="16" t="s">
        <v>2</v>
      </c>
      <c r="Q7" s="16" t="s">
        <v>3</v>
      </c>
      <c r="R7" s="16" t="s">
        <v>4</v>
      </c>
      <c r="S7" s="16" t="s">
        <v>5</v>
      </c>
      <c r="T7" s="16" t="s">
        <v>27</v>
      </c>
      <c r="U7" s="16" t="s">
        <v>1</v>
      </c>
      <c r="V7" s="16" t="s">
        <v>2</v>
      </c>
      <c r="W7" s="16" t="s">
        <v>3</v>
      </c>
      <c r="X7" s="16" t="s">
        <v>4</v>
      </c>
      <c r="Y7" s="16" t="s">
        <v>5</v>
      </c>
      <c r="Z7" s="16" t="s">
        <v>27</v>
      </c>
      <c r="AA7" s="16" t="s">
        <v>1</v>
      </c>
      <c r="AB7" s="16" t="s">
        <v>2</v>
      </c>
      <c r="AC7" s="16" t="s">
        <v>3</v>
      </c>
      <c r="AD7" s="16" t="s">
        <v>4</v>
      </c>
      <c r="AE7" s="16" t="s">
        <v>5</v>
      </c>
      <c r="AF7" s="16" t="s">
        <v>27</v>
      </c>
      <c r="AG7" s="16" t="s">
        <v>1</v>
      </c>
      <c r="AH7" s="16" t="s">
        <v>2</v>
      </c>
      <c r="AI7" s="16" t="s">
        <v>3</v>
      </c>
      <c r="AJ7" s="16" t="s">
        <v>4</v>
      </c>
      <c r="AK7" s="16" t="s">
        <v>5</v>
      </c>
      <c r="AL7" s="16" t="s">
        <v>27</v>
      </c>
    </row>
    <row r="8" spans="1:41" s="12" customFormat="1" ht="15.75" x14ac:dyDescent="0.25">
      <c r="A8" s="6">
        <v>1</v>
      </c>
      <c r="B8" s="5" t="s">
        <v>8</v>
      </c>
      <c r="C8" s="48">
        <v>47</v>
      </c>
      <c r="D8" s="48">
        <v>419</v>
      </c>
      <c r="E8" s="48">
        <v>20</v>
      </c>
      <c r="F8" s="48">
        <v>10</v>
      </c>
      <c r="G8" s="48">
        <f>(F8+E8+D8+C8)</f>
        <v>496</v>
      </c>
      <c r="H8" s="6">
        <f t="shared" ref="H8:H13" si="0">(C8+D8)/G8*100</f>
        <v>93.951612903225808</v>
      </c>
      <c r="I8" s="6">
        <v>175</v>
      </c>
      <c r="J8" s="6">
        <v>595</v>
      </c>
      <c r="K8" s="6">
        <v>17</v>
      </c>
      <c r="L8" s="6">
        <v>22</v>
      </c>
      <c r="M8" s="48">
        <f>(L8+K8+J8+I8)</f>
        <v>809</v>
      </c>
      <c r="N8" s="6">
        <f t="shared" ref="N8:N13" si="1">(I8+J8)/M8*100</f>
        <v>95.179233621755259</v>
      </c>
      <c r="O8" s="6">
        <v>264</v>
      </c>
      <c r="P8" s="6">
        <v>895</v>
      </c>
      <c r="Q8" s="6">
        <v>34</v>
      </c>
      <c r="R8" s="6">
        <v>87</v>
      </c>
      <c r="S8" s="6">
        <f>(O8+P8+Q8+R8)</f>
        <v>1280</v>
      </c>
      <c r="T8" s="6">
        <f t="shared" ref="T8:T13" si="2">(O8+P8)/S8*100</f>
        <v>90.546875</v>
      </c>
      <c r="U8" s="6"/>
      <c r="V8" s="6"/>
      <c r="W8" s="6"/>
      <c r="X8" s="6"/>
      <c r="Y8" s="6">
        <f t="shared" ref="Y8:Y13" si="3">SUM(U8:X8)</f>
        <v>0</v>
      </c>
      <c r="Z8" s="6" t="e">
        <f t="shared" ref="Z8:Z13" si="4">(U8+V8)/Y8*100</f>
        <v>#DIV/0!</v>
      </c>
      <c r="AA8" s="6"/>
      <c r="AB8" s="6"/>
      <c r="AC8" s="6"/>
      <c r="AD8" s="6"/>
      <c r="AE8" s="6">
        <f>(AD8+AC8+AB8+AA8)</f>
        <v>0</v>
      </c>
      <c r="AF8" s="6" t="e">
        <f t="shared" ref="AF8:AF13" si="5">(AA8+AB8)/AE8*100</f>
        <v>#DIV/0!</v>
      </c>
      <c r="AG8" s="6">
        <f>C8+I8+O8+U8+AA8</f>
        <v>486</v>
      </c>
      <c r="AH8" s="6">
        <f>D8+J8+P8+V8+AB8</f>
        <v>1909</v>
      </c>
      <c r="AI8" s="6">
        <f>E8+K8+Q8+W8+AC8</f>
        <v>71</v>
      </c>
      <c r="AJ8" s="6">
        <f>F8+L8+R8+X8+AD8</f>
        <v>119</v>
      </c>
      <c r="AK8" s="6">
        <f>(AG8+AH8+AI8+AJ8)</f>
        <v>2585</v>
      </c>
      <c r="AL8" s="29">
        <f t="shared" ref="AL8:AL13" si="6">(AG8+AH8)/AK8*100</f>
        <v>92.649903288201159</v>
      </c>
    </row>
    <row r="9" spans="1:41" s="12" customFormat="1" ht="15.75" x14ac:dyDescent="0.25">
      <c r="A9" s="6">
        <v>2</v>
      </c>
      <c r="B9" s="5" t="s">
        <v>9</v>
      </c>
      <c r="C9" s="48">
        <v>31</v>
      </c>
      <c r="D9" s="48">
        <v>416</v>
      </c>
      <c r="E9" s="48">
        <v>3</v>
      </c>
      <c r="F9" s="48">
        <v>1</v>
      </c>
      <c r="G9" s="48">
        <f t="shared" ref="G9:G13" si="7">(F9+E9+D9+C9)</f>
        <v>451</v>
      </c>
      <c r="H9" s="6">
        <f t="shared" si="0"/>
        <v>99.113082039911305</v>
      </c>
      <c r="I9" s="6">
        <v>87</v>
      </c>
      <c r="J9" s="6">
        <v>489</v>
      </c>
      <c r="K9" s="6">
        <v>6</v>
      </c>
      <c r="L9" s="6">
        <v>0</v>
      </c>
      <c r="M9" s="48">
        <f t="shared" ref="M9:M12" si="8">(L9+K9+J9+I9)</f>
        <v>582</v>
      </c>
      <c r="N9" s="6">
        <f t="shared" si="1"/>
        <v>98.969072164948457</v>
      </c>
      <c r="O9" s="6">
        <v>195</v>
      </c>
      <c r="P9" s="6">
        <v>914</v>
      </c>
      <c r="Q9" s="6">
        <v>7</v>
      </c>
      <c r="R9" s="6">
        <v>3</v>
      </c>
      <c r="S9" s="6">
        <f t="shared" ref="S9:S12" si="9">(O9+P9+Q9+R9)</f>
        <v>1119</v>
      </c>
      <c r="T9" s="6">
        <f t="shared" si="2"/>
        <v>99.106344950848964</v>
      </c>
      <c r="U9" s="6"/>
      <c r="V9" s="6"/>
      <c r="W9" s="6"/>
      <c r="X9" s="6"/>
      <c r="Y9" s="6">
        <f t="shared" si="3"/>
        <v>0</v>
      </c>
      <c r="Z9" s="6" t="e">
        <f t="shared" si="4"/>
        <v>#DIV/0!</v>
      </c>
      <c r="AA9" s="6"/>
      <c r="AB9" s="6"/>
      <c r="AC9" s="6"/>
      <c r="AD9" s="6"/>
      <c r="AE9" s="6">
        <f t="shared" ref="AE9:AE12" si="10">(AD9+AC9+AB9+AA9)</f>
        <v>0</v>
      </c>
      <c r="AF9" s="6" t="e">
        <f t="shared" si="5"/>
        <v>#DIV/0!</v>
      </c>
      <c r="AG9" s="6">
        <f t="shared" ref="AG9:AG12" si="11">C9+I9+O9+U9+AA9</f>
        <v>313</v>
      </c>
      <c r="AH9" s="6">
        <f t="shared" ref="AH9:AH12" si="12">D9+J9+P9+V9+AB9</f>
        <v>1819</v>
      </c>
      <c r="AI9" s="6">
        <f t="shared" ref="AI9:AI12" si="13">E9+K9+Q9+W9+AC9</f>
        <v>16</v>
      </c>
      <c r="AJ9" s="6">
        <f t="shared" ref="AJ9:AJ12" si="14">F9+L9+R9+X9+AD9</f>
        <v>4</v>
      </c>
      <c r="AK9" s="6">
        <f t="shared" ref="AK9:AK12" si="15">(AG9+AH9+AI9+AJ9)</f>
        <v>2152</v>
      </c>
      <c r="AL9" s="29">
        <f t="shared" si="6"/>
        <v>99.070631970260223</v>
      </c>
    </row>
    <row r="10" spans="1:41" s="12" customFormat="1" ht="15.75" x14ac:dyDescent="0.25">
      <c r="A10" s="6">
        <v>3</v>
      </c>
      <c r="B10" s="5" t="s">
        <v>10</v>
      </c>
      <c r="C10" s="48">
        <v>30</v>
      </c>
      <c r="D10" s="48">
        <v>412</v>
      </c>
      <c r="E10" s="48">
        <v>1</v>
      </c>
      <c r="F10" s="48">
        <v>0</v>
      </c>
      <c r="G10" s="48">
        <f t="shared" si="7"/>
        <v>443</v>
      </c>
      <c r="H10" s="6">
        <f t="shared" si="0"/>
        <v>99.77426636568849</v>
      </c>
      <c r="I10" s="6">
        <v>55</v>
      </c>
      <c r="J10" s="6">
        <v>461</v>
      </c>
      <c r="K10" s="6">
        <v>1</v>
      </c>
      <c r="L10" s="6">
        <v>0</v>
      </c>
      <c r="M10" s="48">
        <f t="shared" si="8"/>
        <v>517</v>
      </c>
      <c r="N10" s="6">
        <f t="shared" si="1"/>
        <v>99.806576402321085</v>
      </c>
      <c r="O10" s="6">
        <v>138</v>
      </c>
      <c r="P10" s="6">
        <v>771</v>
      </c>
      <c r="Q10" s="6">
        <v>2</v>
      </c>
      <c r="R10" s="6">
        <v>14</v>
      </c>
      <c r="S10" s="6">
        <f t="shared" si="9"/>
        <v>925</v>
      </c>
      <c r="T10" s="6">
        <f t="shared" si="2"/>
        <v>98.27027027027026</v>
      </c>
      <c r="U10" s="6"/>
      <c r="V10" s="6"/>
      <c r="W10" s="6"/>
      <c r="X10" s="6"/>
      <c r="Y10" s="6">
        <f t="shared" si="3"/>
        <v>0</v>
      </c>
      <c r="Z10" s="6" t="e">
        <f t="shared" si="4"/>
        <v>#DIV/0!</v>
      </c>
      <c r="AA10" s="6"/>
      <c r="AB10" s="6"/>
      <c r="AC10" s="6"/>
      <c r="AD10" s="6"/>
      <c r="AE10" s="6">
        <f t="shared" si="10"/>
        <v>0</v>
      </c>
      <c r="AF10" s="6" t="e">
        <f t="shared" si="5"/>
        <v>#DIV/0!</v>
      </c>
      <c r="AG10" s="6">
        <f t="shared" si="11"/>
        <v>223</v>
      </c>
      <c r="AH10" s="6">
        <f t="shared" si="12"/>
        <v>1644</v>
      </c>
      <c r="AI10" s="6">
        <f t="shared" si="13"/>
        <v>4</v>
      </c>
      <c r="AJ10" s="6">
        <f t="shared" si="14"/>
        <v>14</v>
      </c>
      <c r="AK10" s="6">
        <f t="shared" si="15"/>
        <v>1885</v>
      </c>
      <c r="AL10" s="29">
        <f t="shared" si="6"/>
        <v>99.045092838196297</v>
      </c>
    </row>
    <row r="11" spans="1:41" s="12" customFormat="1" ht="15.75" x14ac:dyDescent="0.25">
      <c r="A11" s="6">
        <v>4</v>
      </c>
      <c r="B11" s="5" t="s">
        <v>11</v>
      </c>
      <c r="C11" s="48">
        <v>32</v>
      </c>
      <c r="D11" s="48">
        <v>402</v>
      </c>
      <c r="E11" s="48">
        <v>1</v>
      </c>
      <c r="F11" s="48">
        <v>1</v>
      </c>
      <c r="G11" s="48">
        <f t="shared" si="7"/>
        <v>436</v>
      </c>
      <c r="H11" s="6">
        <f t="shared" si="0"/>
        <v>99.541284403669721</v>
      </c>
      <c r="I11" s="6">
        <v>89</v>
      </c>
      <c r="J11" s="6">
        <v>474</v>
      </c>
      <c r="K11" s="6">
        <v>4</v>
      </c>
      <c r="L11" s="6">
        <v>1</v>
      </c>
      <c r="M11" s="48">
        <f t="shared" si="8"/>
        <v>568</v>
      </c>
      <c r="N11" s="6">
        <f t="shared" si="1"/>
        <v>99.119718309859152</v>
      </c>
      <c r="O11" s="6">
        <v>170</v>
      </c>
      <c r="P11" s="6">
        <v>829</v>
      </c>
      <c r="Q11" s="6">
        <v>4</v>
      </c>
      <c r="R11" s="6">
        <v>8</v>
      </c>
      <c r="S11" s="6">
        <f t="shared" si="9"/>
        <v>1011</v>
      </c>
      <c r="T11" s="6">
        <f t="shared" si="2"/>
        <v>98.813056379821958</v>
      </c>
      <c r="U11" s="6"/>
      <c r="V11" s="6"/>
      <c r="W11" s="6"/>
      <c r="X11" s="6"/>
      <c r="Y11" s="6">
        <f t="shared" si="3"/>
        <v>0</v>
      </c>
      <c r="Z11" s="6" t="e">
        <f t="shared" si="4"/>
        <v>#DIV/0!</v>
      </c>
      <c r="AA11" s="6"/>
      <c r="AB11" s="6"/>
      <c r="AC11" s="6"/>
      <c r="AD11" s="6"/>
      <c r="AE11" s="6">
        <f t="shared" si="10"/>
        <v>0</v>
      </c>
      <c r="AF11" s="6" t="e">
        <f t="shared" si="5"/>
        <v>#DIV/0!</v>
      </c>
      <c r="AG11" s="6">
        <f t="shared" si="11"/>
        <v>291</v>
      </c>
      <c r="AH11" s="6">
        <f t="shared" si="12"/>
        <v>1705</v>
      </c>
      <c r="AI11" s="6">
        <f t="shared" si="13"/>
        <v>9</v>
      </c>
      <c r="AJ11" s="6">
        <f t="shared" si="14"/>
        <v>10</v>
      </c>
      <c r="AK11" s="6">
        <f t="shared" si="15"/>
        <v>2015</v>
      </c>
      <c r="AL11" s="29">
        <f t="shared" si="6"/>
        <v>99.057071960297776</v>
      </c>
    </row>
    <row r="12" spans="1:41" s="12" customFormat="1" ht="31.5" x14ac:dyDescent="0.25">
      <c r="A12" s="6">
        <v>5</v>
      </c>
      <c r="B12" s="5" t="s">
        <v>12</v>
      </c>
      <c r="C12" s="48">
        <v>25</v>
      </c>
      <c r="D12" s="48">
        <v>349</v>
      </c>
      <c r="E12" s="48">
        <v>0</v>
      </c>
      <c r="F12" s="48">
        <v>1</v>
      </c>
      <c r="G12" s="48">
        <f t="shared" si="7"/>
        <v>375</v>
      </c>
      <c r="H12" s="6">
        <f t="shared" si="0"/>
        <v>99.733333333333334</v>
      </c>
      <c r="I12" s="6">
        <v>61</v>
      </c>
      <c r="J12" s="6">
        <v>420</v>
      </c>
      <c r="K12" s="6">
        <v>3</v>
      </c>
      <c r="L12" s="6">
        <v>1</v>
      </c>
      <c r="M12" s="48">
        <f t="shared" si="8"/>
        <v>485</v>
      </c>
      <c r="N12" s="6">
        <f t="shared" si="1"/>
        <v>99.175257731958766</v>
      </c>
      <c r="O12" s="6">
        <v>117</v>
      </c>
      <c r="P12" s="6">
        <v>658</v>
      </c>
      <c r="Q12" s="6">
        <v>1</v>
      </c>
      <c r="R12" s="6">
        <v>0</v>
      </c>
      <c r="S12" s="6">
        <f t="shared" si="9"/>
        <v>776</v>
      </c>
      <c r="T12" s="6">
        <f t="shared" si="2"/>
        <v>99.871134020618555</v>
      </c>
      <c r="U12" s="6"/>
      <c r="V12" s="6"/>
      <c r="W12" s="6"/>
      <c r="X12" s="6"/>
      <c r="Y12" s="6">
        <f t="shared" si="3"/>
        <v>0</v>
      </c>
      <c r="Z12" s="6" t="e">
        <f t="shared" si="4"/>
        <v>#DIV/0!</v>
      </c>
      <c r="AA12" s="6"/>
      <c r="AB12" s="6"/>
      <c r="AC12" s="6"/>
      <c r="AD12" s="6"/>
      <c r="AE12" s="6">
        <f t="shared" si="10"/>
        <v>0</v>
      </c>
      <c r="AF12" s="6" t="e">
        <f t="shared" si="5"/>
        <v>#DIV/0!</v>
      </c>
      <c r="AG12" s="6">
        <f t="shared" si="11"/>
        <v>203</v>
      </c>
      <c r="AH12" s="6">
        <f t="shared" si="12"/>
        <v>1427</v>
      </c>
      <c r="AI12" s="6">
        <f t="shared" si="13"/>
        <v>4</v>
      </c>
      <c r="AJ12" s="6">
        <f t="shared" si="14"/>
        <v>2</v>
      </c>
      <c r="AK12" s="6">
        <f t="shared" si="15"/>
        <v>1636</v>
      </c>
      <c r="AL12" s="29">
        <f t="shared" si="6"/>
        <v>99.633251833740829</v>
      </c>
    </row>
    <row r="13" spans="1:41" s="12" customFormat="1" ht="15.75" x14ac:dyDescent="0.25">
      <c r="A13" s="13"/>
      <c r="B13" s="33" t="s">
        <v>6</v>
      </c>
      <c r="C13" s="47">
        <f>(C12+C11+C10+C9+C8)</f>
        <v>165</v>
      </c>
      <c r="D13" s="47">
        <f t="shared" ref="D13:F13" si="16">(D12+D11+D10+D9+D8)</f>
        <v>1998</v>
      </c>
      <c r="E13" s="47">
        <f t="shared" si="16"/>
        <v>25</v>
      </c>
      <c r="F13" s="47">
        <f t="shared" si="16"/>
        <v>13</v>
      </c>
      <c r="G13" s="89">
        <f t="shared" si="7"/>
        <v>2201</v>
      </c>
      <c r="H13" s="34">
        <f t="shared" si="0"/>
        <v>98.273512039981824</v>
      </c>
      <c r="I13" s="47">
        <f>(I12+I11+I10+I9+I8)</f>
        <v>467</v>
      </c>
      <c r="J13" s="47">
        <f t="shared" ref="J13:M13" si="17">(J12+J11+J10+J9+J8)</f>
        <v>2439</v>
      </c>
      <c r="K13" s="47">
        <f t="shared" si="17"/>
        <v>31</v>
      </c>
      <c r="L13" s="47">
        <f t="shared" si="17"/>
        <v>24</v>
      </c>
      <c r="M13" s="47">
        <f t="shared" si="17"/>
        <v>2961</v>
      </c>
      <c r="N13" s="34">
        <f t="shared" si="1"/>
        <v>98.14251941911516</v>
      </c>
      <c r="O13" s="34">
        <f>(O8+O9+O10+O11+O12)</f>
        <v>884</v>
      </c>
      <c r="P13" s="34">
        <f t="shared" ref="P13:S13" si="18">(P8+P9+P10+P11+P12)</f>
        <v>4067</v>
      </c>
      <c r="Q13" s="34">
        <f t="shared" si="18"/>
        <v>48</v>
      </c>
      <c r="R13" s="34">
        <f t="shared" si="18"/>
        <v>112</v>
      </c>
      <c r="S13" s="34">
        <f t="shared" si="18"/>
        <v>5111</v>
      </c>
      <c r="T13" s="34">
        <f t="shared" si="2"/>
        <v>96.869497162981801</v>
      </c>
      <c r="U13" s="34">
        <f>SUM(U8:U12)</f>
        <v>0</v>
      </c>
      <c r="V13" s="34">
        <f>SUM(V8:V12)</f>
        <v>0</v>
      </c>
      <c r="W13" s="34">
        <f>SUM(W8:W12)</f>
        <v>0</v>
      </c>
      <c r="X13" s="34">
        <f>SUM(X8:X12)</f>
        <v>0</v>
      </c>
      <c r="Y13" s="34">
        <f t="shared" si="3"/>
        <v>0</v>
      </c>
      <c r="Z13" s="34" t="e">
        <f t="shared" si="4"/>
        <v>#DIV/0!</v>
      </c>
      <c r="AA13" s="34">
        <f t="shared" ref="AA13:AD13" si="19">(AA8+AA9+AA10+AA11+AA12)</f>
        <v>0</v>
      </c>
      <c r="AB13" s="34">
        <f t="shared" si="19"/>
        <v>0</v>
      </c>
      <c r="AC13" s="34">
        <f t="shared" si="19"/>
        <v>0</v>
      </c>
      <c r="AD13" s="34">
        <f t="shared" si="19"/>
        <v>0</v>
      </c>
      <c r="AE13" s="34">
        <f t="shared" ref="AE13" si="20">(AE8+AE9+AE10+AE11+AE12)</f>
        <v>0</v>
      </c>
      <c r="AF13" s="34" t="e">
        <f t="shared" si="5"/>
        <v>#DIV/0!</v>
      </c>
      <c r="AG13" s="34">
        <f>(AG8+AG9+AG10+AG11+AG12)</f>
        <v>1516</v>
      </c>
      <c r="AH13" s="34">
        <f t="shared" ref="AH13:AK13" si="21">(AH8+AH9+AH10+AH11+AH12)</f>
        <v>8504</v>
      </c>
      <c r="AI13" s="34">
        <f t="shared" si="21"/>
        <v>104</v>
      </c>
      <c r="AJ13" s="34">
        <f t="shared" si="21"/>
        <v>149</v>
      </c>
      <c r="AK13" s="34">
        <f t="shared" si="21"/>
        <v>10273</v>
      </c>
      <c r="AL13" s="38">
        <f t="shared" si="6"/>
        <v>97.537233524773683</v>
      </c>
    </row>
    <row r="14" spans="1:41" x14ac:dyDescent="0.25">
      <c r="G14"/>
      <c r="H14"/>
    </row>
    <row r="15" spans="1:41" x14ac:dyDescent="0.25">
      <c r="G15" s="49"/>
      <c r="H15" s="49"/>
      <c r="I15" s="49"/>
      <c r="AM15" s="49"/>
      <c r="AN15" s="49"/>
      <c r="AO15" s="49"/>
    </row>
    <row r="16" spans="1:41" x14ac:dyDescent="0.25">
      <c r="G16"/>
      <c r="H16"/>
    </row>
  </sheetData>
  <mergeCells count="12">
    <mergeCell ref="A3:AL3"/>
    <mergeCell ref="A2:AL2"/>
    <mergeCell ref="AG6:AL6"/>
    <mergeCell ref="A4:AK4"/>
    <mergeCell ref="A6:A7"/>
    <mergeCell ref="B6:B7"/>
    <mergeCell ref="A5:H5"/>
    <mergeCell ref="C6:H6"/>
    <mergeCell ref="I6:N6"/>
    <mergeCell ref="O6:T6"/>
    <mergeCell ref="U6:Z6"/>
    <mergeCell ref="AA6:A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opLeftCell="B4" zoomScale="51" zoomScaleNormal="51" workbookViewId="0">
      <pane xSplit="1" ySplit="4" topLeftCell="O8" activePane="bottomRight" state="frozen"/>
      <selection activeCell="B4" sqref="B4"/>
      <selection pane="topRight" activeCell="C4" sqref="C4"/>
      <selection pane="bottomLeft" activeCell="B9" sqref="B9"/>
      <selection pane="bottomRight" activeCell="Q14" sqref="Q14"/>
    </sheetView>
  </sheetViews>
  <sheetFormatPr baseColWidth="10" defaultRowHeight="18.75" x14ac:dyDescent="0.3"/>
  <cols>
    <col min="1" max="1" width="6.42578125" customWidth="1"/>
    <col min="2" max="2" width="22" customWidth="1"/>
    <col min="3" max="3" width="9.42578125" style="65" customWidth="1"/>
    <col min="4" max="4" width="10" style="65" customWidth="1"/>
    <col min="5" max="5" width="8.28515625" style="65" customWidth="1"/>
    <col min="6" max="6" width="9" style="65" customWidth="1"/>
    <col min="7" max="7" width="11.28515625" style="65" customWidth="1"/>
    <col min="8" max="8" width="14.7109375" style="65" customWidth="1"/>
    <col min="9" max="9" width="11.140625" style="65" customWidth="1"/>
    <col min="10" max="10" width="9.85546875" style="65" customWidth="1"/>
    <col min="11" max="11" width="7.7109375" style="65" customWidth="1"/>
    <col min="12" max="12" width="8.5703125" style="65" customWidth="1"/>
    <col min="13" max="13" width="11.28515625" style="65" customWidth="1"/>
    <col min="14" max="14" width="14" style="65" customWidth="1"/>
    <col min="15" max="15" width="8.28515625" style="65" customWidth="1"/>
    <col min="16" max="16" width="9.42578125" style="65" customWidth="1"/>
    <col min="17" max="17" width="13" style="65" customWidth="1"/>
    <col min="18" max="18" width="9.140625" style="65" customWidth="1"/>
    <col min="19" max="19" width="10" style="65" customWidth="1"/>
    <col min="20" max="20" width="15" style="65" customWidth="1"/>
    <col min="21" max="21" width="6.42578125" style="65" hidden="1" customWidth="1"/>
    <col min="22" max="22" width="7.5703125" style="65" hidden="1" customWidth="1"/>
    <col min="23" max="23" width="9.7109375" style="65" hidden="1" customWidth="1"/>
    <col min="24" max="24" width="10" style="65" hidden="1" customWidth="1"/>
    <col min="25" max="25" width="7.7109375" style="65" hidden="1" customWidth="1"/>
    <col min="26" max="26" width="16.42578125" style="65" hidden="1" customWidth="1"/>
    <col min="27" max="27" width="5.85546875" style="65" hidden="1" customWidth="1"/>
    <col min="28" max="28" width="6.28515625" style="65" hidden="1" customWidth="1"/>
    <col min="29" max="29" width="9.28515625" style="65" hidden="1" customWidth="1"/>
    <col min="30" max="30" width="10" style="65" hidden="1" customWidth="1"/>
    <col min="31" max="31" width="8.28515625" style="65" hidden="1" customWidth="1"/>
    <col min="32" max="32" width="15.42578125" style="65" hidden="1" customWidth="1"/>
    <col min="33" max="33" width="9.7109375" style="65" customWidth="1"/>
    <col min="34" max="34" width="11.5703125" style="65" customWidth="1"/>
    <col min="35" max="35" width="9.42578125" style="65" customWidth="1"/>
    <col min="36" max="36" width="10.28515625" style="65" customWidth="1"/>
    <col min="37" max="37" width="12.140625" style="65" customWidth="1"/>
    <col min="38" max="38" width="16.5703125" style="65" customWidth="1"/>
  </cols>
  <sheetData>
    <row r="1" spans="1:38" s="3" customFormat="1" x14ac:dyDescent="0.25">
      <c r="A1" s="14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s="3" customFormat="1" ht="15" customHeight="1" x14ac:dyDescent="0.25">
      <c r="A2" s="94" t="s">
        <v>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</row>
    <row r="3" spans="1:38" s="3" customFormat="1" ht="15" customHeight="1" x14ac:dyDescent="0.25">
      <c r="A3" s="94" t="s">
        <v>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</row>
    <row r="4" spans="1:38" s="56" customFormat="1" ht="15.75" customHeight="1" x14ac:dyDescent="0.25">
      <c r="A4" s="112" t="s">
        <v>40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</row>
    <row r="5" spans="1:38" s="56" customFormat="1" ht="15.75" customHeight="1" x14ac:dyDescent="0.25">
      <c r="A5" s="113" t="s">
        <v>55</v>
      </c>
      <c r="B5" s="113"/>
      <c r="C5" s="114">
        <v>44377</v>
      </c>
      <c r="D5" s="114"/>
      <c r="E5" s="114"/>
      <c r="F5" s="60"/>
      <c r="G5" s="60"/>
      <c r="H5" s="60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  <c r="V5" s="62"/>
      <c r="W5" s="62"/>
      <c r="X5" s="62"/>
      <c r="Y5" s="62"/>
      <c r="Z5" s="62"/>
      <c r="AA5" s="61"/>
      <c r="AB5" s="61"/>
      <c r="AC5" s="61"/>
      <c r="AD5" s="61"/>
      <c r="AE5" s="61"/>
      <c r="AF5" s="61"/>
      <c r="AG5" s="62"/>
      <c r="AH5" s="62"/>
      <c r="AI5" s="62"/>
      <c r="AJ5" s="62"/>
      <c r="AK5" s="62"/>
      <c r="AL5" s="62"/>
    </row>
    <row r="6" spans="1:38" s="56" customFormat="1" ht="24" customHeight="1" x14ac:dyDescent="0.25">
      <c r="A6" s="110" t="s">
        <v>0</v>
      </c>
      <c r="B6" s="110" t="s">
        <v>7</v>
      </c>
      <c r="C6" s="106" t="s">
        <v>106</v>
      </c>
      <c r="D6" s="107"/>
      <c r="E6" s="107"/>
      <c r="F6" s="107"/>
      <c r="G6" s="107"/>
      <c r="H6" s="108"/>
      <c r="I6" s="106" t="s">
        <v>107</v>
      </c>
      <c r="J6" s="107"/>
      <c r="K6" s="107"/>
      <c r="L6" s="107"/>
      <c r="M6" s="107"/>
      <c r="N6" s="108"/>
      <c r="O6" s="106" t="s">
        <v>108</v>
      </c>
      <c r="P6" s="107"/>
      <c r="Q6" s="107"/>
      <c r="R6" s="107"/>
      <c r="S6" s="107"/>
      <c r="T6" s="108"/>
      <c r="U6" s="106"/>
      <c r="V6" s="107"/>
      <c r="W6" s="107"/>
      <c r="X6" s="107"/>
      <c r="Y6" s="107"/>
      <c r="Z6" s="108"/>
      <c r="AA6" s="106"/>
      <c r="AB6" s="107"/>
      <c r="AC6" s="107"/>
      <c r="AD6" s="107"/>
      <c r="AE6" s="107"/>
      <c r="AF6" s="108"/>
      <c r="AG6" s="106" t="s">
        <v>111</v>
      </c>
      <c r="AH6" s="107"/>
      <c r="AI6" s="107"/>
      <c r="AJ6" s="107"/>
      <c r="AK6" s="107"/>
      <c r="AL6" s="108"/>
    </row>
    <row r="7" spans="1:38" s="69" customFormat="1" ht="12.75" x14ac:dyDescent="0.25">
      <c r="A7" s="111"/>
      <c r="B7" s="111"/>
      <c r="C7" s="68" t="s">
        <v>1</v>
      </c>
      <c r="D7" s="68" t="s">
        <v>2</v>
      </c>
      <c r="E7" s="68" t="s">
        <v>3</v>
      </c>
      <c r="F7" s="68" t="s">
        <v>4</v>
      </c>
      <c r="G7" s="68" t="s">
        <v>5</v>
      </c>
      <c r="H7" s="68" t="s">
        <v>27</v>
      </c>
      <c r="I7" s="68" t="s">
        <v>1</v>
      </c>
      <c r="J7" s="68" t="s">
        <v>2</v>
      </c>
      <c r="K7" s="68" t="s">
        <v>3</v>
      </c>
      <c r="L7" s="68" t="s">
        <v>4</v>
      </c>
      <c r="M7" s="68" t="s">
        <v>5</v>
      </c>
      <c r="N7" s="68" t="s">
        <v>27</v>
      </c>
      <c r="O7" s="68" t="s">
        <v>1</v>
      </c>
      <c r="P7" s="68" t="s">
        <v>2</v>
      </c>
      <c r="Q7" s="68" t="s">
        <v>3</v>
      </c>
      <c r="R7" s="68" t="s">
        <v>4</v>
      </c>
      <c r="S7" s="68" t="s">
        <v>5</v>
      </c>
      <c r="T7" s="68" t="s">
        <v>27</v>
      </c>
      <c r="U7" s="68" t="s">
        <v>1</v>
      </c>
      <c r="V7" s="68" t="s">
        <v>2</v>
      </c>
      <c r="W7" s="68" t="s">
        <v>3</v>
      </c>
      <c r="X7" s="68" t="s">
        <v>4</v>
      </c>
      <c r="Y7" s="68" t="s">
        <v>5</v>
      </c>
      <c r="Z7" s="68" t="s">
        <v>27</v>
      </c>
      <c r="AA7" s="68" t="s">
        <v>1</v>
      </c>
      <c r="AB7" s="68" t="s">
        <v>2</v>
      </c>
      <c r="AC7" s="68" t="s">
        <v>3</v>
      </c>
      <c r="AD7" s="68" t="s">
        <v>4</v>
      </c>
      <c r="AE7" s="68" t="s">
        <v>5</v>
      </c>
      <c r="AF7" s="68" t="s">
        <v>27</v>
      </c>
      <c r="AG7" s="68" t="s">
        <v>1</v>
      </c>
      <c r="AH7" s="68" t="s">
        <v>2</v>
      </c>
      <c r="AI7" s="68" t="s">
        <v>3</v>
      </c>
      <c r="AJ7" s="68" t="s">
        <v>4</v>
      </c>
      <c r="AK7" s="68" t="s">
        <v>5</v>
      </c>
      <c r="AL7" s="68" t="s">
        <v>27</v>
      </c>
    </row>
    <row r="8" spans="1:38" s="55" customFormat="1" x14ac:dyDescent="0.25">
      <c r="A8" s="6">
        <v>1</v>
      </c>
      <c r="B8" s="53" t="s">
        <v>45</v>
      </c>
      <c r="C8" s="63">
        <v>21</v>
      </c>
      <c r="D8" s="63">
        <v>117</v>
      </c>
      <c r="E8" s="63">
        <v>9</v>
      </c>
      <c r="F8" s="63">
        <v>2</v>
      </c>
      <c r="G8" s="63">
        <f>(C8+D8+E8+F8)</f>
        <v>149</v>
      </c>
      <c r="H8" s="63">
        <f>(C8+D8)/G8*100</f>
        <v>92.617449664429529</v>
      </c>
      <c r="I8" s="63">
        <v>88</v>
      </c>
      <c r="J8" s="63">
        <v>155</v>
      </c>
      <c r="K8" s="63">
        <v>9</v>
      </c>
      <c r="L8" s="63">
        <v>7</v>
      </c>
      <c r="M8" s="63">
        <f>(I8+J8+K8+L8)</f>
        <v>259</v>
      </c>
      <c r="N8" s="63">
        <f>(I8+J8)/M8*100</f>
        <v>93.822393822393821</v>
      </c>
      <c r="O8" s="63">
        <v>99</v>
      </c>
      <c r="P8" s="63">
        <v>184</v>
      </c>
      <c r="Q8" s="63">
        <v>15</v>
      </c>
      <c r="R8" s="63">
        <v>12</v>
      </c>
      <c r="S8" s="63">
        <f>(R8+Q8+P8+O8)</f>
        <v>310</v>
      </c>
      <c r="T8" s="63">
        <f>(O8+P8)/S8*100</f>
        <v>91.290322580645167</v>
      </c>
      <c r="U8" s="63"/>
      <c r="V8" s="63"/>
      <c r="W8" s="63"/>
      <c r="X8" s="63"/>
      <c r="Y8" s="63">
        <f>SUM(U8:X8)</f>
        <v>0</v>
      </c>
      <c r="Z8" s="63" t="e">
        <f>(U8+V8)/Y8*100</f>
        <v>#DIV/0!</v>
      </c>
      <c r="AA8" s="63"/>
      <c r="AB8" s="63"/>
      <c r="AC8" s="63"/>
      <c r="AD8" s="63"/>
      <c r="AE8" s="63">
        <f>(AA8+AB8+AC8+AD8)</f>
        <v>0</v>
      </c>
      <c r="AF8" s="63" t="e">
        <f>(AA8+AB8)/AE8*100</f>
        <v>#DIV/0!</v>
      </c>
      <c r="AG8" s="63">
        <f>C8+I8+O8+U8+AA8</f>
        <v>208</v>
      </c>
      <c r="AH8" s="63">
        <f>D8+J8+P8+V8+AB8</f>
        <v>456</v>
      </c>
      <c r="AI8" s="63">
        <f>E8+K8+Q8+W8+AC8</f>
        <v>33</v>
      </c>
      <c r="AJ8" s="63">
        <f>F8+L8+R8+X8+AD8</f>
        <v>21</v>
      </c>
      <c r="AK8" s="63">
        <f>(AG8+AH8+AI8+AJ8)</f>
        <v>718</v>
      </c>
      <c r="AL8" s="64">
        <f>(AG8+AH8)/AK8*100</f>
        <v>92.479108635097489</v>
      </c>
    </row>
    <row r="9" spans="1:38" s="55" customFormat="1" x14ac:dyDescent="0.25">
      <c r="A9" s="6">
        <v>2</v>
      </c>
      <c r="B9" s="53" t="s">
        <v>46</v>
      </c>
      <c r="C9" s="63">
        <v>44</v>
      </c>
      <c r="D9" s="63">
        <v>220</v>
      </c>
      <c r="E9" s="63">
        <v>11</v>
      </c>
      <c r="F9" s="63">
        <v>11</v>
      </c>
      <c r="G9" s="63">
        <f t="shared" ref="G9:G25" si="0">(C9+D9+E9+F9)</f>
        <v>286</v>
      </c>
      <c r="H9" s="63">
        <f t="shared" ref="H9:H26" si="1">(C9+D9)/G9*100</f>
        <v>92.307692307692307</v>
      </c>
      <c r="I9" s="63">
        <v>155</v>
      </c>
      <c r="J9" s="63">
        <v>293</v>
      </c>
      <c r="K9" s="63">
        <v>9</v>
      </c>
      <c r="L9" s="63">
        <v>1</v>
      </c>
      <c r="M9" s="63">
        <f t="shared" ref="M9:M26" si="2">(I9+J9+K9+L9)</f>
        <v>458</v>
      </c>
      <c r="N9" s="63">
        <f t="shared" ref="N9:N26" si="3">(I9+J9)/M9*100</f>
        <v>97.816593886462883</v>
      </c>
      <c r="O9" s="63">
        <v>239</v>
      </c>
      <c r="P9" s="63">
        <v>445</v>
      </c>
      <c r="Q9" s="63">
        <v>17</v>
      </c>
      <c r="R9" s="63">
        <v>26</v>
      </c>
      <c r="S9" s="63">
        <f t="shared" ref="S9:S26" si="4">(R9+Q9+P9+O9)</f>
        <v>727</v>
      </c>
      <c r="T9" s="63">
        <f t="shared" ref="T9:T26" si="5">(O9+P9)/S9*100</f>
        <v>94.085281980742778</v>
      </c>
      <c r="U9" s="63"/>
      <c r="V9" s="63"/>
      <c r="W9" s="63"/>
      <c r="X9" s="63"/>
      <c r="Y9" s="63">
        <f t="shared" ref="Y9:Y22" si="6">SUM(U9:X9)</f>
        <v>0</v>
      </c>
      <c r="Z9" s="63" t="e">
        <f t="shared" ref="Z9:Z26" si="7">(U9+V9)/Y9*100</f>
        <v>#DIV/0!</v>
      </c>
      <c r="AA9" s="63"/>
      <c r="AB9" s="63"/>
      <c r="AC9" s="63"/>
      <c r="AD9" s="63"/>
      <c r="AE9" s="63">
        <v>0</v>
      </c>
      <c r="AF9" s="63" t="e">
        <f t="shared" ref="AF9:AF26" si="8">(AA9+AB9)/AE9*100</f>
        <v>#DIV/0!</v>
      </c>
      <c r="AG9" s="63">
        <f t="shared" ref="AG9:AG25" si="9">C9+I9+O9+U9+AA9</f>
        <v>438</v>
      </c>
      <c r="AH9" s="63">
        <f t="shared" ref="AH9:AH25" si="10">D9+J9+P9+V9+AB9</f>
        <v>958</v>
      </c>
      <c r="AI9" s="63">
        <f t="shared" ref="AI9:AI25" si="11">E9+K9+Q9+W9+AC9</f>
        <v>37</v>
      </c>
      <c r="AJ9" s="63">
        <f t="shared" ref="AJ9:AJ25" si="12">F9+L9+R9+X9+AD9</f>
        <v>38</v>
      </c>
      <c r="AK9" s="63">
        <f t="shared" ref="AK9:AK26" si="13">(AG9+AH9+AI9+AJ9)</f>
        <v>1471</v>
      </c>
      <c r="AL9" s="64">
        <f t="shared" ref="AL9:AL22" si="14">(AG9+AH9)/AK9*100</f>
        <v>94.90142760027193</v>
      </c>
    </row>
    <row r="10" spans="1:38" s="55" customFormat="1" x14ac:dyDescent="0.25">
      <c r="A10" s="6">
        <v>3</v>
      </c>
      <c r="B10" s="53" t="s">
        <v>47</v>
      </c>
      <c r="C10" s="63">
        <v>15</v>
      </c>
      <c r="D10" s="63">
        <v>142</v>
      </c>
      <c r="E10" s="63">
        <v>4</v>
      </c>
      <c r="F10" s="63">
        <v>2</v>
      </c>
      <c r="G10" s="63">
        <f t="shared" si="0"/>
        <v>163</v>
      </c>
      <c r="H10" s="63">
        <f t="shared" si="1"/>
        <v>96.319018404907979</v>
      </c>
      <c r="I10" s="63">
        <v>108</v>
      </c>
      <c r="J10" s="63">
        <v>211</v>
      </c>
      <c r="K10" s="63">
        <v>14</v>
      </c>
      <c r="L10" s="63">
        <v>3</v>
      </c>
      <c r="M10" s="63">
        <f t="shared" si="2"/>
        <v>336</v>
      </c>
      <c r="N10" s="63">
        <f t="shared" si="3"/>
        <v>94.94047619047619</v>
      </c>
      <c r="O10" s="63">
        <v>95</v>
      </c>
      <c r="P10" s="63">
        <v>242</v>
      </c>
      <c r="Q10" s="63">
        <v>7</v>
      </c>
      <c r="R10" s="63">
        <v>4</v>
      </c>
      <c r="S10" s="63">
        <f t="shared" si="4"/>
        <v>348</v>
      </c>
      <c r="T10" s="63">
        <f t="shared" si="5"/>
        <v>96.839080459770116</v>
      </c>
      <c r="U10" s="63"/>
      <c r="V10" s="63"/>
      <c r="W10" s="63"/>
      <c r="X10" s="63"/>
      <c r="Y10" s="63">
        <f t="shared" si="6"/>
        <v>0</v>
      </c>
      <c r="Z10" s="63" t="e">
        <f t="shared" si="7"/>
        <v>#DIV/0!</v>
      </c>
      <c r="AA10" s="63"/>
      <c r="AB10" s="63"/>
      <c r="AC10" s="63"/>
      <c r="AD10" s="63"/>
      <c r="AE10" s="63">
        <v>0</v>
      </c>
      <c r="AF10" s="63" t="e">
        <f t="shared" si="8"/>
        <v>#DIV/0!</v>
      </c>
      <c r="AG10" s="63">
        <f t="shared" si="9"/>
        <v>218</v>
      </c>
      <c r="AH10" s="63">
        <f t="shared" si="10"/>
        <v>595</v>
      </c>
      <c r="AI10" s="63">
        <f t="shared" si="11"/>
        <v>25</v>
      </c>
      <c r="AJ10" s="63">
        <f t="shared" si="12"/>
        <v>9</v>
      </c>
      <c r="AK10" s="63">
        <f t="shared" si="13"/>
        <v>847</v>
      </c>
      <c r="AL10" s="64">
        <f t="shared" si="14"/>
        <v>95.985832349468708</v>
      </c>
    </row>
    <row r="11" spans="1:38" s="55" customFormat="1" x14ac:dyDescent="0.25">
      <c r="A11" s="6">
        <v>4</v>
      </c>
      <c r="B11" s="5" t="s">
        <v>48</v>
      </c>
      <c r="C11" s="63">
        <v>2</v>
      </c>
      <c r="D11" s="63">
        <v>2</v>
      </c>
      <c r="E11" s="63">
        <v>0</v>
      </c>
      <c r="F11" s="63">
        <v>0</v>
      </c>
      <c r="G11" s="63">
        <f t="shared" si="0"/>
        <v>4</v>
      </c>
      <c r="H11" s="63">
        <f t="shared" si="1"/>
        <v>100</v>
      </c>
      <c r="I11" s="63">
        <v>3</v>
      </c>
      <c r="J11" s="63">
        <v>13</v>
      </c>
      <c r="K11" s="63">
        <v>0</v>
      </c>
      <c r="L11" s="63">
        <v>0</v>
      </c>
      <c r="M11" s="63">
        <f t="shared" si="2"/>
        <v>16</v>
      </c>
      <c r="N11" s="63">
        <f t="shared" si="3"/>
        <v>100</v>
      </c>
      <c r="O11" s="63">
        <v>0</v>
      </c>
      <c r="P11" s="63">
        <v>20</v>
      </c>
      <c r="Q11" s="63">
        <v>0</v>
      </c>
      <c r="R11" s="63">
        <v>0</v>
      </c>
      <c r="S11" s="63">
        <f t="shared" si="4"/>
        <v>20</v>
      </c>
      <c r="T11" s="63">
        <f t="shared" si="5"/>
        <v>100</v>
      </c>
      <c r="U11" s="63"/>
      <c r="V11" s="63"/>
      <c r="W11" s="63"/>
      <c r="X11" s="63"/>
      <c r="Y11" s="63">
        <f t="shared" si="6"/>
        <v>0</v>
      </c>
      <c r="Z11" s="63" t="e">
        <f t="shared" si="7"/>
        <v>#DIV/0!</v>
      </c>
      <c r="AA11" s="63"/>
      <c r="AB11" s="63"/>
      <c r="AC11" s="63"/>
      <c r="AD11" s="63"/>
      <c r="AE11" s="63">
        <f>(AA11+AB11+AC11+AD11)</f>
        <v>0</v>
      </c>
      <c r="AF11" s="63" t="e">
        <f t="shared" si="8"/>
        <v>#DIV/0!</v>
      </c>
      <c r="AG11" s="63">
        <f t="shared" si="9"/>
        <v>5</v>
      </c>
      <c r="AH11" s="63">
        <f t="shared" si="10"/>
        <v>35</v>
      </c>
      <c r="AI11" s="63">
        <f t="shared" si="11"/>
        <v>0</v>
      </c>
      <c r="AJ11" s="63">
        <f t="shared" si="12"/>
        <v>0</v>
      </c>
      <c r="AK11" s="63">
        <f t="shared" si="13"/>
        <v>40</v>
      </c>
      <c r="AL11" s="64">
        <f t="shared" si="14"/>
        <v>100</v>
      </c>
    </row>
    <row r="12" spans="1:38" s="55" customFormat="1" x14ac:dyDescent="0.25">
      <c r="A12" s="6">
        <v>5</v>
      </c>
      <c r="B12" s="5" t="s">
        <v>49</v>
      </c>
      <c r="C12" s="63">
        <v>1</v>
      </c>
      <c r="D12" s="63">
        <v>0</v>
      </c>
      <c r="E12" s="63">
        <v>0</v>
      </c>
      <c r="F12" s="63">
        <v>0</v>
      </c>
      <c r="G12" s="63">
        <f t="shared" si="0"/>
        <v>1</v>
      </c>
      <c r="H12" s="63">
        <f t="shared" si="1"/>
        <v>100</v>
      </c>
      <c r="I12" s="63">
        <v>0</v>
      </c>
      <c r="J12" s="63">
        <v>0</v>
      </c>
      <c r="K12" s="63">
        <v>0</v>
      </c>
      <c r="L12" s="63">
        <v>0</v>
      </c>
      <c r="M12" s="63">
        <f t="shared" si="2"/>
        <v>0</v>
      </c>
      <c r="N12" s="63" t="e">
        <f t="shared" si="3"/>
        <v>#DIV/0!</v>
      </c>
      <c r="O12" s="63">
        <v>0</v>
      </c>
      <c r="P12" s="63">
        <v>0</v>
      </c>
      <c r="Q12" s="63">
        <v>0</v>
      </c>
      <c r="R12" s="63">
        <v>0</v>
      </c>
      <c r="S12" s="63">
        <f t="shared" si="4"/>
        <v>0</v>
      </c>
      <c r="T12" s="63" t="e">
        <f t="shared" si="5"/>
        <v>#DIV/0!</v>
      </c>
      <c r="U12" s="63"/>
      <c r="V12" s="63"/>
      <c r="W12" s="63"/>
      <c r="X12" s="63"/>
      <c r="Y12" s="63">
        <f t="shared" si="6"/>
        <v>0</v>
      </c>
      <c r="Z12" s="63" t="e">
        <f t="shared" si="7"/>
        <v>#DIV/0!</v>
      </c>
      <c r="AA12" s="63"/>
      <c r="AB12" s="63"/>
      <c r="AC12" s="63"/>
      <c r="AD12" s="63"/>
      <c r="AE12" s="63">
        <f t="shared" ref="AE12:AE26" si="15">(AA12+AB12+AC12+AD12)</f>
        <v>0</v>
      </c>
      <c r="AF12" s="63" t="e">
        <f t="shared" si="8"/>
        <v>#DIV/0!</v>
      </c>
      <c r="AG12" s="63">
        <f t="shared" si="9"/>
        <v>1</v>
      </c>
      <c r="AH12" s="63">
        <f t="shared" si="10"/>
        <v>0</v>
      </c>
      <c r="AI12" s="63">
        <f t="shared" si="11"/>
        <v>0</v>
      </c>
      <c r="AJ12" s="63">
        <f t="shared" si="12"/>
        <v>0</v>
      </c>
      <c r="AK12" s="63">
        <f t="shared" si="13"/>
        <v>1</v>
      </c>
      <c r="AL12" s="64">
        <f t="shared" si="14"/>
        <v>100</v>
      </c>
    </row>
    <row r="13" spans="1:38" s="55" customFormat="1" ht="31.5" x14ac:dyDescent="0.25">
      <c r="A13" s="6">
        <v>6</v>
      </c>
      <c r="B13" s="5" t="s">
        <v>50</v>
      </c>
      <c r="C13" s="63">
        <v>0</v>
      </c>
      <c r="D13" s="63">
        <v>1</v>
      </c>
      <c r="E13" s="63">
        <v>0</v>
      </c>
      <c r="F13" s="63">
        <v>0</v>
      </c>
      <c r="G13" s="63">
        <f t="shared" si="0"/>
        <v>1</v>
      </c>
      <c r="H13" s="63">
        <f t="shared" si="1"/>
        <v>100</v>
      </c>
      <c r="I13" s="63">
        <v>1</v>
      </c>
      <c r="J13" s="63">
        <v>0</v>
      </c>
      <c r="K13" s="63">
        <v>0</v>
      </c>
      <c r="L13" s="63">
        <v>0</v>
      </c>
      <c r="M13" s="63">
        <f t="shared" si="2"/>
        <v>1</v>
      </c>
      <c r="N13" s="63">
        <f t="shared" si="3"/>
        <v>100</v>
      </c>
      <c r="O13" s="63">
        <v>4</v>
      </c>
      <c r="P13" s="63">
        <v>4</v>
      </c>
      <c r="Q13" s="63">
        <v>0</v>
      </c>
      <c r="R13" s="63">
        <v>0</v>
      </c>
      <c r="S13" s="63">
        <f t="shared" si="4"/>
        <v>8</v>
      </c>
      <c r="T13" s="63">
        <f t="shared" si="5"/>
        <v>100</v>
      </c>
      <c r="U13" s="63"/>
      <c r="V13" s="63"/>
      <c r="W13" s="63"/>
      <c r="X13" s="63"/>
      <c r="Y13" s="63">
        <f t="shared" si="6"/>
        <v>0</v>
      </c>
      <c r="Z13" s="63" t="e">
        <f t="shared" si="7"/>
        <v>#DIV/0!</v>
      </c>
      <c r="AA13" s="63"/>
      <c r="AB13" s="63"/>
      <c r="AC13" s="63"/>
      <c r="AD13" s="63"/>
      <c r="AE13" s="63">
        <f t="shared" si="15"/>
        <v>0</v>
      </c>
      <c r="AF13" s="63" t="e">
        <f t="shared" si="8"/>
        <v>#DIV/0!</v>
      </c>
      <c r="AG13" s="63">
        <f t="shared" si="9"/>
        <v>5</v>
      </c>
      <c r="AH13" s="63">
        <f t="shared" si="10"/>
        <v>5</v>
      </c>
      <c r="AI13" s="63">
        <f t="shared" si="11"/>
        <v>0</v>
      </c>
      <c r="AJ13" s="63">
        <f t="shared" si="12"/>
        <v>0</v>
      </c>
      <c r="AK13" s="63">
        <f t="shared" si="13"/>
        <v>10</v>
      </c>
      <c r="AL13" s="64">
        <f t="shared" si="14"/>
        <v>100</v>
      </c>
    </row>
    <row r="14" spans="1:38" s="55" customFormat="1" x14ac:dyDescent="0.25">
      <c r="A14" s="6">
        <v>7</v>
      </c>
      <c r="B14" s="5" t="s">
        <v>49</v>
      </c>
      <c r="C14" s="63">
        <v>0</v>
      </c>
      <c r="D14" s="63">
        <v>1</v>
      </c>
      <c r="E14" s="63">
        <v>0</v>
      </c>
      <c r="F14" s="63">
        <v>0</v>
      </c>
      <c r="G14" s="63">
        <f t="shared" si="0"/>
        <v>1</v>
      </c>
      <c r="H14" s="63">
        <f t="shared" si="1"/>
        <v>100</v>
      </c>
      <c r="I14" s="63">
        <v>0</v>
      </c>
      <c r="J14" s="63">
        <v>1</v>
      </c>
      <c r="K14" s="63">
        <v>0</v>
      </c>
      <c r="L14" s="63">
        <v>0</v>
      </c>
      <c r="M14" s="63">
        <f t="shared" si="2"/>
        <v>1</v>
      </c>
      <c r="N14" s="63">
        <f t="shared" si="3"/>
        <v>100</v>
      </c>
      <c r="O14" s="63">
        <v>0</v>
      </c>
      <c r="P14" s="63">
        <v>0</v>
      </c>
      <c r="Q14" s="63">
        <v>0</v>
      </c>
      <c r="R14" s="63">
        <v>0</v>
      </c>
      <c r="S14" s="63">
        <f t="shared" si="4"/>
        <v>0</v>
      </c>
      <c r="T14" s="63" t="e">
        <f t="shared" si="5"/>
        <v>#DIV/0!</v>
      </c>
      <c r="U14" s="63"/>
      <c r="V14" s="63"/>
      <c r="W14" s="63"/>
      <c r="X14" s="63"/>
      <c r="Y14" s="63">
        <f t="shared" si="6"/>
        <v>0</v>
      </c>
      <c r="Z14" s="63" t="e">
        <f t="shared" si="7"/>
        <v>#DIV/0!</v>
      </c>
      <c r="AA14" s="63"/>
      <c r="AB14" s="63"/>
      <c r="AC14" s="63"/>
      <c r="AD14" s="63"/>
      <c r="AE14" s="63">
        <f t="shared" si="15"/>
        <v>0</v>
      </c>
      <c r="AF14" s="63" t="e">
        <f t="shared" si="8"/>
        <v>#DIV/0!</v>
      </c>
      <c r="AG14" s="63">
        <f t="shared" si="9"/>
        <v>0</v>
      </c>
      <c r="AH14" s="63">
        <f t="shared" si="10"/>
        <v>2</v>
      </c>
      <c r="AI14" s="63">
        <f t="shared" si="11"/>
        <v>0</v>
      </c>
      <c r="AJ14" s="63">
        <f t="shared" si="12"/>
        <v>0</v>
      </c>
      <c r="AK14" s="63">
        <f t="shared" si="13"/>
        <v>2</v>
      </c>
      <c r="AL14" s="64">
        <f t="shared" si="14"/>
        <v>100</v>
      </c>
    </row>
    <row r="15" spans="1:38" s="55" customFormat="1" ht="29.25" customHeight="1" x14ac:dyDescent="0.25">
      <c r="A15" s="6">
        <v>8</v>
      </c>
      <c r="B15" s="5" t="s">
        <v>51</v>
      </c>
      <c r="C15" s="63">
        <v>0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 t="e">
        <f t="shared" si="1"/>
        <v>#DIV/0!</v>
      </c>
      <c r="I15" s="63">
        <v>0</v>
      </c>
      <c r="J15" s="63">
        <v>2</v>
      </c>
      <c r="K15" s="63">
        <v>0</v>
      </c>
      <c r="L15" s="63">
        <v>0</v>
      </c>
      <c r="M15" s="63">
        <f t="shared" si="2"/>
        <v>2</v>
      </c>
      <c r="N15" s="63">
        <f t="shared" si="3"/>
        <v>100</v>
      </c>
      <c r="O15" s="63">
        <v>2</v>
      </c>
      <c r="P15" s="63">
        <v>3</v>
      </c>
      <c r="Q15" s="63">
        <v>0</v>
      </c>
      <c r="R15" s="63">
        <v>0</v>
      </c>
      <c r="S15" s="63">
        <f t="shared" si="4"/>
        <v>5</v>
      </c>
      <c r="T15" s="63">
        <f t="shared" si="5"/>
        <v>100</v>
      </c>
      <c r="U15" s="63"/>
      <c r="V15" s="63"/>
      <c r="W15" s="63"/>
      <c r="X15" s="63"/>
      <c r="Y15" s="63">
        <f t="shared" si="6"/>
        <v>0</v>
      </c>
      <c r="Z15" s="63" t="e">
        <f t="shared" si="7"/>
        <v>#DIV/0!</v>
      </c>
      <c r="AA15" s="63"/>
      <c r="AB15" s="63"/>
      <c r="AC15" s="63"/>
      <c r="AD15" s="63"/>
      <c r="AE15" s="63">
        <f t="shared" si="15"/>
        <v>0</v>
      </c>
      <c r="AF15" s="63" t="e">
        <f t="shared" si="8"/>
        <v>#DIV/0!</v>
      </c>
      <c r="AG15" s="63">
        <f t="shared" si="9"/>
        <v>2</v>
      </c>
      <c r="AH15" s="63">
        <f t="shared" si="10"/>
        <v>5</v>
      </c>
      <c r="AI15" s="63">
        <f t="shared" si="11"/>
        <v>0</v>
      </c>
      <c r="AJ15" s="63">
        <f t="shared" si="12"/>
        <v>0</v>
      </c>
      <c r="AK15" s="63">
        <f t="shared" si="13"/>
        <v>7</v>
      </c>
      <c r="AL15" s="64">
        <f t="shared" si="14"/>
        <v>100</v>
      </c>
    </row>
    <row r="16" spans="1:38" s="55" customFormat="1" ht="27.75" customHeight="1" x14ac:dyDescent="0.25">
      <c r="A16" s="6">
        <v>9</v>
      </c>
      <c r="B16" s="5" t="s">
        <v>60</v>
      </c>
      <c r="C16" s="63">
        <v>0</v>
      </c>
      <c r="D16" s="63">
        <v>1</v>
      </c>
      <c r="E16" s="63">
        <v>0</v>
      </c>
      <c r="F16" s="63">
        <v>0</v>
      </c>
      <c r="G16" s="63">
        <f t="shared" si="0"/>
        <v>1</v>
      </c>
      <c r="H16" s="63">
        <f t="shared" si="1"/>
        <v>100</v>
      </c>
      <c r="I16" s="63">
        <v>0</v>
      </c>
      <c r="J16" s="63">
        <v>0</v>
      </c>
      <c r="K16" s="63">
        <v>0</v>
      </c>
      <c r="L16" s="63">
        <v>0</v>
      </c>
      <c r="M16" s="63">
        <f t="shared" si="2"/>
        <v>0</v>
      </c>
      <c r="N16" s="63" t="e">
        <f t="shared" si="3"/>
        <v>#DIV/0!</v>
      </c>
      <c r="O16" s="63">
        <v>0</v>
      </c>
      <c r="P16" s="63">
        <v>0</v>
      </c>
      <c r="Q16" s="63">
        <v>0</v>
      </c>
      <c r="R16" s="63">
        <v>0</v>
      </c>
      <c r="S16" s="63">
        <f t="shared" si="4"/>
        <v>0</v>
      </c>
      <c r="T16" s="63" t="e">
        <f t="shared" si="5"/>
        <v>#DIV/0!</v>
      </c>
      <c r="U16" s="63"/>
      <c r="V16" s="63"/>
      <c r="W16" s="63"/>
      <c r="X16" s="63"/>
      <c r="Y16" s="63">
        <f t="shared" si="6"/>
        <v>0</v>
      </c>
      <c r="Z16" s="63" t="e">
        <f t="shared" si="7"/>
        <v>#DIV/0!</v>
      </c>
      <c r="AA16" s="63"/>
      <c r="AB16" s="63"/>
      <c r="AC16" s="63"/>
      <c r="AD16" s="63"/>
      <c r="AE16" s="63">
        <f t="shared" si="15"/>
        <v>0</v>
      </c>
      <c r="AF16" s="63" t="e">
        <f t="shared" si="8"/>
        <v>#DIV/0!</v>
      </c>
      <c r="AG16" s="63">
        <f t="shared" si="9"/>
        <v>0</v>
      </c>
      <c r="AH16" s="63">
        <f t="shared" si="10"/>
        <v>1</v>
      </c>
      <c r="AI16" s="63">
        <f t="shared" si="11"/>
        <v>0</v>
      </c>
      <c r="AJ16" s="63">
        <f t="shared" si="12"/>
        <v>0</v>
      </c>
      <c r="AK16" s="63">
        <f t="shared" si="13"/>
        <v>1</v>
      </c>
      <c r="AL16" s="64">
        <f t="shared" si="14"/>
        <v>100</v>
      </c>
    </row>
    <row r="17" spans="1:38" s="55" customFormat="1" x14ac:dyDescent="0.25">
      <c r="A17" s="6">
        <v>10</v>
      </c>
      <c r="B17" s="5" t="s">
        <v>63</v>
      </c>
      <c r="C17" s="63">
        <v>3</v>
      </c>
      <c r="D17" s="63">
        <v>8</v>
      </c>
      <c r="E17" s="63">
        <v>0</v>
      </c>
      <c r="F17" s="63">
        <v>0</v>
      </c>
      <c r="G17" s="63">
        <f t="shared" si="0"/>
        <v>11</v>
      </c>
      <c r="H17" s="63">
        <f t="shared" si="1"/>
        <v>100</v>
      </c>
      <c r="I17" s="63">
        <v>0</v>
      </c>
      <c r="J17" s="63">
        <v>3</v>
      </c>
      <c r="K17" s="63">
        <v>0</v>
      </c>
      <c r="L17" s="63">
        <v>0</v>
      </c>
      <c r="M17" s="63">
        <f t="shared" si="2"/>
        <v>3</v>
      </c>
      <c r="N17" s="63">
        <f t="shared" si="3"/>
        <v>100</v>
      </c>
      <c r="O17" s="63">
        <v>0</v>
      </c>
      <c r="P17" s="63">
        <v>0</v>
      </c>
      <c r="Q17" s="63">
        <v>0</v>
      </c>
      <c r="R17" s="63">
        <v>0</v>
      </c>
      <c r="S17" s="63">
        <f t="shared" si="4"/>
        <v>0</v>
      </c>
      <c r="T17" s="63" t="e">
        <f t="shared" si="5"/>
        <v>#DIV/0!</v>
      </c>
      <c r="U17" s="63"/>
      <c r="V17" s="63"/>
      <c r="W17" s="63"/>
      <c r="X17" s="63"/>
      <c r="Y17" s="63">
        <f t="shared" si="6"/>
        <v>0</v>
      </c>
      <c r="Z17" s="63" t="e">
        <f t="shared" si="7"/>
        <v>#DIV/0!</v>
      </c>
      <c r="AA17" s="63"/>
      <c r="AB17" s="63"/>
      <c r="AC17" s="63"/>
      <c r="AD17" s="63"/>
      <c r="AE17" s="63">
        <f t="shared" si="15"/>
        <v>0</v>
      </c>
      <c r="AF17" s="63" t="e">
        <f t="shared" si="8"/>
        <v>#DIV/0!</v>
      </c>
      <c r="AG17" s="63">
        <f t="shared" si="9"/>
        <v>3</v>
      </c>
      <c r="AH17" s="63">
        <f t="shared" si="10"/>
        <v>11</v>
      </c>
      <c r="AI17" s="63">
        <f t="shared" si="11"/>
        <v>0</v>
      </c>
      <c r="AJ17" s="63">
        <f t="shared" si="12"/>
        <v>0</v>
      </c>
      <c r="AK17" s="63">
        <f t="shared" si="13"/>
        <v>14</v>
      </c>
      <c r="AL17" s="64">
        <f t="shared" si="14"/>
        <v>100</v>
      </c>
    </row>
    <row r="18" spans="1:38" s="55" customFormat="1" ht="31.5" x14ac:dyDescent="0.25">
      <c r="A18" s="6">
        <v>11</v>
      </c>
      <c r="B18" s="53" t="s">
        <v>52</v>
      </c>
      <c r="C18" s="63">
        <v>25</v>
      </c>
      <c r="D18" s="63">
        <v>234</v>
      </c>
      <c r="E18" s="63">
        <v>1</v>
      </c>
      <c r="F18" s="63">
        <v>4</v>
      </c>
      <c r="G18" s="63">
        <f t="shared" si="0"/>
        <v>264</v>
      </c>
      <c r="H18" s="63">
        <f t="shared" si="1"/>
        <v>98.106060606060609</v>
      </c>
      <c r="I18" s="63">
        <v>62</v>
      </c>
      <c r="J18" s="63">
        <v>292</v>
      </c>
      <c r="K18" s="63">
        <v>2</v>
      </c>
      <c r="L18" s="63">
        <v>4</v>
      </c>
      <c r="M18" s="63">
        <f t="shared" si="2"/>
        <v>360</v>
      </c>
      <c r="N18" s="63">
        <f t="shared" si="3"/>
        <v>98.333333333333329</v>
      </c>
      <c r="O18" s="63">
        <v>231</v>
      </c>
      <c r="P18" s="63">
        <v>588</v>
      </c>
      <c r="Q18" s="63">
        <v>10</v>
      </c>
      <c r="R18" s="63">
        <v>5</v>
      </c>
      <c r="S18" s="63">
        <f t="shared" si="4"/>
        <v>834</v>
      </c>
      <c r="T18" s="63">
        <f t="shared" si="5"/>
        <v>98.201438848920859</v>
      </c>
      <c r="U18" s="63"/>
      <c r="V18" s="63"/>
      <c r="W18" s="63"/>
      <c r="X18" s="63"/>
      <c r="Y18" s="63">
        <f t="shared" si="6"/>
        <v>0</v>
      </c>
      <c r="Z18" s="63" t="e">
        <f t="shared" si="7"/>
        <v>#DIV/0!</v>
      </c>
      <c r="AA18" s="63"/>
      <c r="AB18" s="63"/>
      <c r="AC18" s="63"/>
      <c r="AD18" s="63"/>
      <c r="AE18" s="63">
        <f t="shared" si="15"/>
        <v>0</v>
      </c>
      <c r="AF18" s="63" t="e">
        <f t="shared" si="8"/>
        <v>#DIV/0!</v>
      </c>
      <c r="AG18" s="63">
        <f t="shared" si="9"/>
        <v>318</v>
      </c>
      <c r="AH18" s="63">
        <f t="shared" si="10"/>
        <v>1114</v>
      </c>
      <c r="AI18" s="63">
        <f t="shared" si="11"/>
        <v>13</v>
      </c>
      <c r="AJ18" s="63">
        <f t="shared" si="12"/>
        <v>13</v>
      </c>
      <c r="AK18" s="63">
        <f t="shared" si="13"/>
        <v>1458</v>
      </c>
      <c r="AL18" s="64">
        <f t="shared" si="14"/>
        <v>98.216735253772285</v>
      </c>
    </row>
    <row r="19" spans="1:38" s="55" customFormat="1" ht="31.5" x14ac:dyDescent="0.25">
      <c r="A19" s="6">
        <v>12</v>
      </c>
      <c r="B19" s="5" t="s">
        <v>53</v>
      </c>
      <c r="C19" s="63">
        <v>1</v>
      </c>
      <c r="D19" s="63">
        <v>1</v>
      </c>
      <c r="E19" s="63">
        <v>0</v>
      </c>
      <c r="F19" s="63">
        <v>0</v>
      </c>
      <c r="G19" s="63">
        <f t="shared" si="0"/>
        <v>2</v>
      </c>
      <c r="H19" s="63">
        <f t="shared" si="1"/>
        <v>100</v>
      </c>
      <c r="I19" s="63">
        <v>16</v>
      </c>
      <c r="J19" s="63">
        <v>20</v>
      </c>
      <c r="K19" s="63">
        <v>2</v>
      </c>
      <c r="L19" s="63">
        <v>0</v>
      </c>
      <c r="M19" s="63">
        <f t="shared" si="2"/>
        <v>38</v>
      </c>
      <c r="N19" s="63">
        <f t="shared" si="3"/>
        <v>94.73684210526315</v>
      </c>
      <c r="O19" s="63">
        <v>2</v>
      </c>
      <c r="P19" s="63">
        <v>17</v>
      </c>
      <c r="Q19" s="63">
        <v>2</v>
      </c>
      <c r="R19" s="63">
        <v>4</v>
      </c>
      <c r="S19" s="63">
        <f t="shared" si="4"/>
        <v>25</v>
      </c>
      <c r="T19" s="63">
        <f t="shared" si="5"/>
        <v>76</v>
      </c>
      <c r="U19" s="63"/>
      <c r="V19" s="63"/>
      <c r="W19" s="63"/>
      <c r="X19" s="63"/>
      <c r="Y19" s="63">
        <f t="shared" si="6"/>
        <v>0</v>
      </c>
      <c r="Z19" s="63" t="e">
        <f t="shared" si="7"/>
        <v>#DIV/0!</v>
      </c>
      <c r="AA19" s="63"/>
      <c r="AB19" s="63"/>
      <c r="AC19" s="63"/>
      <c r="AD19" s="63"/>
      <c r="AE19" s="63">
        <f t="shared" si="15"/>
        <v>0</v>
      </c>
      <c r="AF19" s="63" t="e">
        <f t="shared" si="8"/>
        <v>#DIV/0!</v>
      </c>
      <c r="AG19" s="63">
        <f t="shared" si="9"/>
        <v>19</v>
      </c>
      <c r="AH19" s="63">
        <f t="shared" si="10"/>
        <v>38</v>
      </c>
      <c r="AI19" s="63">
        <f t="shared" si="11"/>
        <v>4</v>
      </c>
      <c r="AJ19" s="63">
        <f t="shared" si="12"/>
        <v>4</v>
      </c>
      <c r="AK19" s="63">
        <f t="shared" si="13"/>
        <v>65</v>
      </c>
      <c r="AL19" s="64">
        <f t="shared" si="14"/>
        <v>87.692307692307693</v>
      </c>
    </row>
    <row r="20" spans="1:38" s="55" customFormat="1" ht="31.5" x14ac:dyDescent="0.25">
      <c r="A20" s="6">
        <v>13</v>
      </c>
      <c r="B20" s="5" t="s">
        <v>54</v>
      </c>
      <c r="C20" s="63">
        <v>0</v>
      </c>
      <c r="D20" s="63">
        <v>0</v>
      </c>
      <c r="E20" s="63">
        <v>0</v>
      </c>
      <c r="F20" s="63">
        <v>0</v>
      </c>
      <c r="G20" s="63">
        <f t="shared" si="0"/>
        <v>0</v>
      </c>
      <c r="H20" s="63" t="e">
        <f t="shared" si="1"/>
        <v>#DIV/0!</v>
      </c>
      <c r="I20" s="63">
        <v>0</v>
      </c>
      <c r="J20" s="63">
        <v>0</v>
      </c>
      <c r="K20" s="63">
        <v>0</v>
      </c>
      <c r="L20" s="63">
        <v>0</v>
      </c>
      <c r="M20" s="63">
        <f t="shared" si="2"/>
        <v>0</v>
      </c>
      <c r="N20" s="63" t="e">
        <f t="shared" si="3"/>
        <v>#DIV/0!</v>
      </c>
      <c r="O20" s="63">
        <v>3</v>
      </c>
      <c r="P20" s="63">
        <v>4</v>
      </c>
      <c r="Q20" s="63">
        <v>0</v>
      </c>
      <c r="R20" s="63">
        <v>0</v>
      </c>
      <c r="S20" s="63">
        <f t="shared" si="4"/>
        <v>7</v>
      </c>
      <c r="T20" s="63">
        <f t="shared" si="5"/>
        <v>100</v>
      </c>
      <c r="U20" s="63"/>
      <c r="V20" s="63"/>
      <c r="W20" s="63"/>
      <c r="X20" s="63"/>
      <c r="Y20" s="63">
        <f t="shared" si="6"/>
        <v>0</v>
      </c>
      <c r="Z20" s="63" t="e">
        <f t="shared" si="7"/>
        <v>#DIV/0!</v>
      </c>
      <c r="AA20" s="63"/>
      <c r="AB20" s="63"/>
      <c r="AC20" s="63"/>
      <c r="AD20" s="63"/>
      <c r="AE20" s="63">
        <f t="shared" si="15"/>
        <v>0</v>
      </c>
      <c r="AF20" s="63" t="e">
        <f t="shared" si="8"/>
        <v>#DIV/0!</v>
      </c>
      <c r="AG20" s="63">
        <f t="shared" si="9"/>
        <v>3</v>
      </c>
      <c r="AH20" s="63">
        <f t="shared" si="10"/>
        <v>4</v>
      </c>
      <c r="AI20" s="63">
        <f t="shared" si="11"/>
        <v>0</v>
      </c>
      <c r="AJ20" s="63">
        <f t="shared" si="12"/>
        <v>0</v>
      </c>
      <c r="AK20" s="63">
        <f t="shared" si="13"/>
        <v>7</v>
      </c>
      <c r="AL20" s="64">
        <f t="shared" si="14"/>
        <v>100</v>
      </c>
    </row>
    <row r="21" spans="1:38" s="55" customFormat="1" ht="31.5" x14ac:dyDescent="0.25">
      <c r="A21" s="6">
        <v>14</v>
      </c>
      <c r="B21" s="5" t="s">
        <v>61</v>
      </c>
      <c r="C21" s="63">
        <v>3</v>
      </c>
      <c r="D21" s="63">
        <v>6</v>
      </c>
      <c r="E21" s="63">
        <v>0</v>
      </c>
      <c r="F21" s="63">
        <v>0</v>
      </c>
      <c r="G21" s="63">
        <f t="shared" si="0"/>
        <v>9</v>
      </c>
      <c r="H21" s="63">
        <f t="shared" si="1"/>
        <v>100</v>
      </c>
      <c r="I21" s="63">
        <v>1</v>
      </c>
      <c r="J21" s="63">
        <v>2</v>
      </c>
      <c r="K21" s="63">
        <v>0</v>
      </c>
      <c r="L21" s="63">
        <v>0</v>
      </c>
      <c r="M21" s="63">
        <f t="shared" si="2"/>
        <v>3</v>
      </c>
      <c r="N21" s="63">
        <f t="shared" si="3"/>
        <v>100</v>
      </c>
      <c r="O21" s="63">
        <v>2</v>
      </c>
      <c r="P21" s="63">
        <v>3</v>
      </c>
      <c r="Q21" s="63">
        <v>0</v>
      </c>
      <c r="R21" s="63">
        <v>0</v>
      </c>
      <c r="S21" s="63">
        <f t="shared" si="4"/>
        <v>5</v>
      </c>
      <c r="T21" s="63">
        <f t="shared" si="5"/>
        <v>100</v>
      </c>
      <c r="U21" s="63"/>
      <c r="V21" s="63"/>
      <c r="W21" s="63"/>
      <c r="X21" s="63"/>
      <c r="Y21" s="63">
        <f t="shared" si="6"/>
        <v>0</v>
      </c>
      <c r="Z21" s="63" t="e">
        <f t="shared" si="7"/>
        <v>#DIV/0!</v>
      </c>
      <c r="AA21" s="63"/>
      <c r="AB21" s="63"/>
      <c r="AC21" s="63"/>
      <c r="AD21" s="63"/>
      <c r="AE21" s="63">
        <f t="shared" si="15"/>
        <v>0</v>
      </c>
      <c r="AF21" s="63" t="e">
        <f t="shared" si="8"/>
        <v>#DIV/0!</v>
      </c>
      <c r="AG21" s="63">
        <f t="shared" si="9"/>
        <v>6</v>
      </c>
      <c r="AH21" s="63">
        <f t="shared" si="10"/>
        <v>11</v>
      </c>
      <c r="AI21" s="63">
        <f t="shared" si="11"/>
        <v>0</v>
      </c>
      <c r="AJ21" s="63">
        <f t="shared" si="12"/>
        <v>0</v>
      </c>
      <c r="AK21" s="63">
        <f t="shared" si="13"/>
        <v>17</v>
      </c>
      <c r="AL21" s="64">
        <f t="shared" si="14"/>
        <v>100</v>
      </c>
    </row>
    <row r="22" spans="1:38" s="55" customFormat="1" x14ac:dyDescent="0.25">
      <c r="A22" s="6">
        <v>15</v>
      </c>
      <c r="B22" s="5" t="s">
        <v>62</v>
      </c>
      <c r="C22" s="63">
        <v>0</v>
      </c>
      <c r="D22" s="63">
        <v>0</v>
      </c>
      <c r="E22" s="63">
        <v>0</v>
      </c>
      <c r="F22" s="63">
        <v>0</v>
      </c>
      <c r="G22" s="63">
        <f t="shared" si="0"/>
        <v>0</v>
      </c>
      <c r="H22" s="63" t="e">
        <f t="shared" si="1"/>
        <v>#DIV/0!</v>
      </c>
      <c r="I22" s="63">
        <v>0</v>
      </c>
      <c r="J22" s="63">
        <v>0</v>
      </c>
      <c r="K22" s="63">
        <v>0</v>
      </c>
      <c r="L22" s="63">
        <v>0</v>
      </c>
      <c r="M22" s="63">
        <f t="shared" si="2"/>
        <v>0</v>
      </c>
      <c r="N22" s="63" t="e">
        <f t="shared" si="3"/>
        <v>#DIV/0!</v>
      </c>
      <c r="O22" s="63">
        <v>0</v>
      </c>
      <c r="P22" s="63">
        <v>0</v>
      </c>
      <c r="Q22" s="63">
        <v>0</v>
      </c>
      <c r="R22" s="63">
        <v>0</v>
      </c>
      <c r="S22" s="63">
        <f t="shared" si="4"/>
        <v>0</v>
      </c>
      <c r="T22" s="63" t="e">
        <f t="shared" si="5"/>
        <v>#DIV/0!</v>
      </c>
      <c r="U22" s="63"/>
      <c r="V22" s="63"/>
      <c r="W22" s="63"/>
      <c r="X22" s="63"/>
      <c r="Y22" s="63">
        <f t="shared" si="6"/>
        <v>0</v>
      </c>
      <c r="Z22" s="63" t="e">
        <f t="shared" si="7"/>
        <v>#DIV/0!</v>
      </c>
      <c r="AA22" s="63"/>
      <c r="AB22" s="63"/>
      <c r="AC22" s="63"/>
      <c r="AD22" s="63"/>
      <c r="AE22" s="63">
        <f t="shared" si="15"/>
        <v>0</v>
      </c>
      <c r="AF22" s="63" t="e">
        <f t="shared" si="8"/>
        <v>#DIV/0!</v>
      </c>
      <c r="AG22" s="63">
        <f t="shared" si="9"/>
        <v>0</v>
      </c>
      <c r="AH22" s="63">
        <f t="shared" si="10"/>
        <v>0</v>
      </c>
      <c r="AI22" s="63">
        <f t="shared" si="11"/>
        <v>0</v>
      </c>
      <c r="AJ22" s="63">
        <f t="shared" si="12"/>
        <v>0</v>
      </c>
      <c r="AK22" s="63">
        <f t="shared" si="13"/>
        <v>0</v>
      </c>
      <c r="AL22" s="64" t="e">
        <f t="shared" si="14"/>
        <v>#DIV/0!</v>
      </c>
    </row>
    <row r="23" spans="1:38" s="55" customFormat="1" ht="31.5" x14ac:dyDescent="0.25">
      <c r="A23" s="6">
        <v>16</v>
      </c>
      <c r="B23" s="5" t="s">
        <v>86</v>
      </c>
      <c r="C23" s="63">
        <v>3</v>
      </c>
      <c r="D23" s="63">
        <v>8</v>
      </c>
      <c r="E23" s="63">
        <v>0</v>
      </c>
      <c r="F23" s="63">
        <v>0</v>
      </c>
      <c r="G23" s="63">
        <f t="shared" si="0"/>
        <v>11</v>
      </c>
      <c r="H23" s="63">
        <f>(C23+D23)/G23*100</f>
        <v>100</v>
      </c>
      <c r="I23" s="63">
        <v>1</v>
      </c>
      <c r="J23" s="63">
        <v>0</v>
      </c>
      <c r="K23" s="63">
        <v>0</v>
      </c>
      <c r="L23" s="63">
        <v>0</v>
      </c>
      <c r="M23" s="63">
        <f t="shared" si="2"/>
        <v>1</v>
      </c>
      <c r="N23" s="63">
        <f>(I23+J23)/M23*100</f>
        <v>100</v>
      </c>
      <c r="O23" s="63">
        <v>0</v>
      </c>
      <c r="P23" s="63">
        <v>0</v>
      </c>
      <c r="Q23" s="63">
        <v>0</v>
      </c>
      <c r="R23" s="63">
        <v>0</v>
      </c>
      <c r="S23" s="63">
        <f t="shared" si="4"/>
        <v>0</v>
      </c>
      <c r="T23" s="63" t="e">
        <f>(O23+P23)/S23*100</f>
        <v>#DIV/0!</v>
      </c>
      <c r="U23" s="63"/>
      <c r="V23" s="63"/>
      <c r="W23" s="63"/>
      <c r="X23" s="63"/>
      <c r="Y23" s="63">
        <f>SUM(U23:X23)</f>
        <v>0</v>
      </c>
      <c r="Z23" s="63" t="e">
        <f>(U23+V23)/Y23*100</f>
        <v>#DIV/0!</v>
      </c>
      <c r="AA23" s="63"/>
      <c r="AB23" s="63"/>
      <c r="AC23" s="63"/>
      <c r="AD23" s="63"/>
      <c r="AE23" s="63">
        <f t="shared" si="15"/>
        <v>0</v>
      </c>
      <c r="AF23" s="63" t="e">
        <f>(AA23+AB23)/AE23*100</f>
        <v>#DIV/0!</v>
      </c>
      <c r="AG23" s="63">
        <f t="shared" si="9"/>
        <v>4</v>
      </c>
      <c r="AH23" s="63">
        <f t="shared" si="10"/>
        <v>8</v>
      </c>
      <c r="AI23" s="63">
        <f t="shared" si="11"/>
        <v>0</v>
      </c>
      <c r="AJ23" s="63">
        <f t="shared" si="12"/>
        <v>0</v>
      </c>
      <c r="AK23" s="63">
        <f t="shared" si="13"/>
        <v>12</v>
      </c>
      <c r="AL23" s="64">
        <f>(AG23+AH23)/AK23*100</f>
        <v>100</v>
      </c>
    </row>
    <row r="24" spans="1:38" s="55" customFormat="1" x14ac:dyDescent="0.25">
      <c r="A24" s="6">
        <v>17</v>
      </c>
      <c r="B24" s="5" t="s">
        <v>90</v>
      </c>
      <c r="C24" s="63">
        <v>3</v>
      </c>
      <c r="D24" s="63">
        <v>23</v>
      </c>
      <c r="E24" s="63">
        <v>0</v>
      </c>
      <c r="F24" s="63">
        <v>0</v>
      </c>
      <c r="G24" s="63">
        <f t="shared" si="0"/>
        <v>26</v>
      </c>
      <c r="H24" s="63">
        <f>(C24+D24)/G24*100</f>
        <v>100</v>
      </c>
      <c r="I24" s="63">
        <v>25</v>
      </c>
      <c r="J24" s="63">
        <v>61</v>
      </c>
      <c r="K24" s="63">
        <v>0</v>
      </c>
      <c r="L24" s="63">
        <v>1</v>
      </c>
      <c r="M24" s="63">
        <f t="shared" si="2"/>
        <v>87</v>
      </c>
      <c r="N24" s="63">
        <f>(I24+J24)/M24*100</f>
        <v>98.850574712643677</v>
      </c>
      <c r="O24" s="63">
        <v>26</v>
      </c>
      <c r="P24" s="63">
        <v>74</v>
      </c>
      <c r="Q24" s="63">
        <v>2</v>
      </c>
      <c r="R24" s="63">
        <v>0</v>
      </c>
      <c r="S24" s="63">
        <f t="shared" si="4"/>
        <v>102</v>
      </c>
      <c r="T24" s="63">
        <f>(O24+P24)/S24*100</f>
        <v>98.039215686274503</v>
      </c>
      <c r="U24" s="63"/>
      <c r="V24" s="63"/>
      <c r="W24" s="63"/>
      <c r="X24" s="63"/>
      <c r="Y24" s="63">
        <f>SUM(U24:X24)</f>
        <v>0</v>
      </c>
      <c r="Z24" s="63" t="e">
        <f>(U24+V24)/Y24*100</f>
        <v>#DIV/0!</v>
      </c>
      <c r="AA24" s="63"/>
      <c r="AB24" s="63"/>
      <c r="AC24" s="63"/>
      <c r="AD24" s="63"/>
      <c r="AE24" s="63">
        <f t="shared" si="15"/>
        <v>0</v>
      </c>
      <c r="AF24" s="63" t="e">
        <f>(AA24+AB24)/AE24*100</f>
        <v>#DIV/0!</v>
      </c>
      <c r="AG24" s="63">
        <f t="shared" si="9"/>
        <v>54</v>
      </c>
      <c r="AH24" s="63">
        <f t="shared" si="10"/>
        <v>158</v>
      </c>
      <c r="AI24" s="63">
        <f t="shared" si="11"/>
        <v>2</v>
      </c>
      <c r="AJ24" s="63">
        <f t="shared" si="12"/>
        <v>1</v>
      </c>
      <c r="AK24" s="63">
        <f t="shared" si="13"/>
        <v>215</v>
      </c>
      <c r="AL24" s="64">
        <f>(AG24+AH24)/AK24*100</f>
        <v>98.604651162790702</v>
      </c>
    </row>
    <row r="25" spans="1:38" s="55" customFormat="1" x14ac:dyDescent="0.25">
      <c r="A25" s="6">
        <v>18</v>
      </c>
      <c r="B25" s="53" t="s">
        <v>89</v>
      </c>
      <c r="C25" s="63">
        <v>3</v>
      </c>
      <c r="D25" s="63">
        <v>10</v>
      </c>
      <c r="E25" s="63">
        <v>0</v>
      </c>
      <c r="F25" s="63">
        <v>0</v>
      </c>
      <c r="G25" s="63">
        <f t="shared" si="0"/>
        <v>13</v>
      </c>
      <c r="H25" s="63">
        <f t="shared" si="1"/>
        <v>100</v>
      </c>
      <c r="I25" s="63">
        <v>0</v>
      </c>
      <c r="J25" s="63">
        <v>19</v>
      </c>
      <c r="K25" s="63">
        <v>0</v>
      </c>
      <c r="L25" s="63">
        <v>0</v>
      </c>
      <c r="M25" s="63">
        <f t="shared" si="2"/>
        <v>19</v>
      </c>
      <c r="N25" s="63">
        <f>(I25+J25)/M25*100</f>
        <v>100</v>
      </c>
      <c r="O25" s="63">
        <v>1</v>
      </c>
      <c r="P25" s="63">
        <v>28</v>
      </c>
      <c r="Q25" s="63">
        <v>3</v>
      </c>
      <c r="R25" s="63">
        <v>0</v>
      </c>
      <c r="S25" s="63">
        <f t="shared" si="4"/>
        <v>32</v>
      </c>
      <c r="T25" s="63">
        <f>(O25+P25)/S25*100</f>
        <v>90.625</v>
      </c>
      <c r="U25" s="63"/>
      <c r="V25" s="63"/>
      <c r="W25" s="63"/>
      <c r="X25" s="63"/>
      <c r="Y25" s="63">
        <f>SUM(U25:X25)</f>
        <v>0</v>
      </c>
      <c r="Z25" s="63" t="e">
        <f>(U25+V25)/Y25*100</f>
        <v>#DIV/0!</v>
      </c>
      <c r="AA25" s="63"/>
      <c r="AB25" s="63"/>
      <c r="AC25" s="63"/>
      <c r="AD25" s="63"/>
      <c r="AE25" s="63">
        <f t="shared" si="15"/>
        <v>0</v>
      </c>
      <c r="AF25" s="63" t="e">
        <f>(AA25+AB25)/AE25*100</f>
        <v>#DIV/0!</v>
      </c>
      <c r="AG25" s="63">
        <f t="shared" si="9"/>
        <v>4</v>
      </c>
      <c r="AH25" s="63">
        <f t="shared" si="10"/>
        <v>57</v>
      </c>
      <c r="AI25" s="63">
        <f t="shared" si="11"/>
        <v>3</v>
      </c>
      <c r="AJ25" s="63">
        <f t="shared" si="12"/>
        <v>0</v>
      </c>
      <c r="AK25" s="63">
        <f t="shared" si="13"/>
        <v>64</v>
      </c>
      <c r="AL25" s="64">
        <f>(AG25+AH25)/AK25*100</f>
        <v>95.3125</v>
      </c>
    </row>
    <row r="26" spans="1:38" s="76" customFormat="1" ht="31.5" customHeight="1" x14ac:dyDescent="0.25">
      <c r="A26" s="74"/>
      <c r="B26" s="75" t="s">
        <v>6</v>
      </c>
      <c r="C26" s="75">
        <f>(C8+C9+C10+C11+C12+C13+C14+C15+C16+C17+C18+C19+C20+C21+C22+C23+C24+C25)</f>
        <v>124</v>
      </c>
      <c r="D26" s="75">
        <f t="shared" ref="D26:G26" si="16">(D8+D9+D10+D11+D12+D13+D14+D15+D16+D17+D18+D19+D20+D21+D22+D23+D24+D25)</f>
        <v>774</v>
      </c>
      <c r="E26" s="75">
        <f t="shared" si="16"/>
        <v>25</v>
      </c>
      <c r="F26" s="75">
        <f t="shared" si="16"/>
        <v>19</v>
      </c>
      <c r="G26" s="75">
        <f t="shared" si="16"/>
        <v>942</v>
      </c>
      <c r="H26" s="75">
        <f t="shared" si="1"/>
        <v>95.329087048832278</v>
      </c>
      <c r="I26" s="75">
        <f t="shared" ref="I26:L26" si="17">(I8+I9+I10+I11+I12+I13+I14+I15+I16+I17+I18+I19+I20+I21+I22+I23+I24+I25)</f>
        <v>460</v>
      </c>
      <c r="J26" s="75">
        <f t="shared" si="17"/>
        <v>1072</v>
      </c>
      <c r="K26" s="75">
        <f t="shared" si="17"/>
        <v>36</v>
      </c>
      <c r="L26" s="75">
        <f t="shared" si="17"/>
        <v>16</v>
      </c>
      <c r="M26" s="75">
        <f t="shared" si="2"/>
        <v>1584</v>
      </c>
      <c r="N26" s="75">
        <f t="shared" si="3"/>
        <v>96.717171717171709</v>
      </c>
      <c r="O26" s="75">
        <f>(O8+O9+O10+O11+O12+O13+O14+O15+O16+O17+O18+O19+O20+O21+O22+O23+O24+O25)</f>
        <v>704</v>
      </c>
      <c r="P26" s="75">
        <f t="shared" ref="P26:R26" si="18">(P8+P9+P10+P11+P12+P13+P14+P15+P16+P17+P18+P19+P20+P21+P22+P23+P24+P25)</f>
        <v>1612</v>
      </c>
      <c r="Q26" s="75">
        <f t="shared" si="18"/>
        <v>56</v>
      </c>
      <c r="R26" s="75">
        <f t="shared" si="18"/>
        <v>51</v>
      </c>
      <c r="S26" s="75">
        <f t="shared" si="4"/>
        <v>2423</v>
      </c>
      <c r="T26" s="75">
        <f t="shared" si="5"/>
        <v>95.583986793231531</v>
      </c>
      <c r="U26" s="75">
        <f>(U8+U9+U10+U11+U12+U13+U14+U15+U16+U17+U18+U19+U20+U21+U22+U23+U24+U25)</f>
        <v>0</v>
      </c>
      <c r="V26" s="75">
        <f t="shared" ref="V26:Y26" si="19">(V8+V9+V10+V11+V12+V13+V14+V15+V16+V17+V18+V19+V20+V21+V22+V23+V24+V25)</f>
        <v>0</v>
      </c>
      <c r="W26" s="75">
        <f t="shared" si="19"/>
        <v>0</v>
      </c>
      <c r="X26" s="75">
        <f t="shared" si="19"/>
        <v>0</v>
      </c>
      <c r="Y26" s="75">
        <f t="shared" si="19"/>
        <v>0</v>
      </c>
      <c r="Z26" s="75" t="e">
        <f t="shared" si="7"/>
        <v>#DIV/0!</v>
      </c>
      <c r="AA26" s="75">
        <f>(AA8+AA9+AA10+AA11+AA12+AA13+AA14+AA15+AA16+AA17+AA18+AA19+AA20+AA21+AA22+AA23+AA24+AA25)</f>
        <v>0</v>
      </c>
      <c r="AB26" s="75">
        <f t="shared" ref="AB26:AD26" si="20">(AB8+AB9+AB10+AB11+AB12+AB13+AB14+AB15+AB16+AB17+AB18+AB19+AB20+AB21+AB22+AB23+AB24+AB25)</f>
        <v>0</v>
      </c>
      <c r="AC26" s="75">
        <f t="shared" si="20"/>
        <v>0</v>
      </c>
      <c r="AD26" s="75">
        <f t="shared" si="20"/>
        <v>0</v>
      </c>
      <c r="AE26" s="75">
        <f t="shared" si="15"/>
        <v>0</v>
      </c>
      <c r="AF26" s="75" t="e">
        <f t="shared" si="8"/>
        <v>#DIV/0!</v>
      </c>
      <c r="AG26" s="75">
        <f>(AG8+AG9+AG10+AG11+AG12+AG13+AG14+AG15+AG16+AG17+AG18+AG19+AG20+AG21+AG22+AG23+AG24+AG25)</f>
        <v>1288</v>
      </c>
      <c r="AH26" s="75">
        <f t="shared" ref="AH26:AJ26" si="21">(AH8+AH9+AH10+AH11+AH12+AH13+AH14+AH15+AH16+AH17+AH18+AH19+AH20+AH21+AH22+AH23+AH24+AH25)</f>
        <v>3458</v>
      </c>
      <c r="AI26" s="75">
        <f t="shared" si="21"/>
        <v>117</v>
      </c>
      <c r="AJ26" s="75">
        <f t="shared" si="21"/>
        <v>86</v>
      </c>
      <c r="AK26" s="75">
        <f t="shared" si="13"/>
        <v>4949</v>
      </c>
      <c r="AL26" s="75">
        <f t="shared" ref="AL26" si="22">(AG26+AH26)/AK26*100</f>
        <v>95.898161244695899</v>
      </c>
    </row>
    <row r="27" spans="1:38" ht="15.75" customHeight="1" x14ac:dyDescent="0.3"/>
    <row r="28" spans="1:38" ht="24" customHeight="1" x14ac:dyDescent="0.3"/>
    <row r="30" spans="1:38" s="3" customFormat="1" x14ac:dyDescent="0.25">
      <c r="A30" s="109" t="s">
        <v>56</v>
      </c>
      <c r="B30" s="109"/>
      <c r="C30" s="66"/>
      <c r="D30" s="66"/>
      <c r="E30" s="66"/>
      <c r="F30" s="66"/>
      <c r="G30" s="66"/>
      <c r="H30" s="66"/>
      <c r="I30" s="66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</row>
    <row r="31" spans="1:38" s="3" customFormat="1" ht="15.75" customHeight="1" x14ac:dyDescent="0.25">
      <c r="A31" s="103" t="s">
        <v>0</v>
      </c>
      <c r="B31" s="103" t="s">
        <v>7</v>
      </c>
      <c r="C31" s="106" t="s">
        <v>19</v>
      </c>
      <c r="D31" s="107"/>
      <c r="E31" s="107"/>
      <c r="F31" s="107"/>
      <c r="G31" s="107"/>
      <c r="H31" s="108"/>
      <c r="I31" s="106" t="s">
        <v>20</v>
      </c>
      <c r="J31" s="107"/>
      <c r="K31" s="107"/>
      <c r="L31" s="107"/>
      <c r="M31" s="107"/>
      <c r="N31" s="108"/>
      <c r="O31" s="106" t="s">
        <v>23</v>
      </c>
      <c r="P31" s="107"/>
      <c r="Q31" s="107"/>
      <c r="R31" s="107"/>
      <c r="S31" s="107"/>
      <c r="T31" s="108"/>
      <c r="U31" s="106" t="s">
        <v>21</v>
      </c>
      <c r="V31" s="107"/>
      <c r="W31" s="107"/>
      <c r="X31" s="107"/>
      <c r="Y31" s="107"/>
      <c r="Z31" s="108"/>
      <c r="AA31" s="106" t="s">
        <v>22</v>
      </c>
      <c r="AB31" s="107"/>
      <c r="AC31" s="107"/>
      <c r="AD31" s="107"/>
      <c r="AE31" s="107"/>
      <c r="AF31" s="108"/>
      <c r="AG31" s="106" t="s">
        <v>18</v>
      </c>
      <c r="AH31" s="107"/>
      <c r="AI31" s="107"/>
      <c r="AJ31" s="107"/>
      <c r="AK31" s="107"/>
      <c r="AL31" s="108"/>
    </row>
    <row r="32" spans="1:38" s="3" customFormat="1" ht="37.5" x14ac:dyDescent="0.25">
      <c r="A32" s="104"/>
      <c r="B32" s="104"/>
      <c r="C32" s="67" t="s">
        <v>1</v>
      </c>
      <c r="D32" s="67" t="s">
        <v>2</v>
      </c>
      <c r="E32" s="67" t="s">
        <v>3</v>
      </c>
      <c r="F32" s="67" t="s">
        <v>4</v>
      </c>
      <c r="G32" s="67" t="s">
        <v>5</v>
      </c>
      <c r="H32" s="67" t="s">
        <v>27</v>
      </c>
      <c r="I32" s="67" t="s">
        <v>1</v>
      </c>
      <c r="J32" s="67" t="s">
        <v>2</v>
      </c>
      <c r="K32" s="67" t="s">
        <v>3</v>
      </c>
      <c r="L32" s="67" t="s">
        <v>4</v>
      </c>
      <c r="M32" s="67" t="s">
        <v>5</v>
      </c>
      <c r="N32" s="67" t="s">
        <v>27</v>
      </c>
      <c r="O32" s="67" t="s">
        <v>1</v>
      </c>
      <c r="P32" s="67" t="s">
        <v>2</v>
      </c>
      <c r="Q32" s="67" t="s">
        <v>3</v>
      </c>
      <c r="R32" s="67" t="s">
        <v>4</v>
      </c>
      <c r="S32" s="67" t="s">
        <v>5</v>
      </c>
      <c r="T32" s="67" t="s">
        <v>27</v>
      </c>
      <c r="U32" s="67" t="s">
        <v>1</v>
      </c>
      <c r="V32" s="67" t="s">
        <v>2</v>
      </c>
      <c r="W32" s="67" t="s">
        <v>3</v>
      </c>
      <c r="X32" s="67" t="s">
        <v>4</v>
      </c>
      <c r="Y32" s="67" t="s">
        <v>5</v>
      </c>
      <c r="Z32" s="67" t="s">
        <v>27</v>
      </c>
      <c r="AA32" s="67" t="s">
        <v>1</v>
      </c>
      <c r="AB32" s="67" t="s">
        <v>2</v>
      </c>
      <c r="AC32" s="67" t="s">
        <v>3</v>
      </c>
      <c r="AD32" s="67" t="s">
        <v>4</v>
      </c>
      <c r="AE32" s="67" t="s">
        <v>5</v>
      </c>
      <c r="AF32" s="67" t="s">
        <v>27</v>
      </c>
      <c r="AG32" s="67" t="s">
        <v>1</v>
      </c>
      <c r="AH32" s="67" t="s">
        <v>2</v>
      </c>
      <c r="AI32" s="67" t="s">
        <v>3</v>
      </c>
      <c r="AJ32" s="67" t="s">
        <v>4</v>
      </c>
      <c r="AK32" s="67" t="s">
        <v>5</v>
      </c>
      <c r="AL32" s="67" t="s">
        <v>27</v>
      </c>
    </row>
    <row r="33" spans="1:38" s="12" customFormat="1" x14ac:dyDescent="0.25">
      <c r="A33" s="6">
        <v>1</v>
      </c>
      <c r="B33" s="5" t="s">
        <v>57</v>
      </c>
      <c r="C33" s="63"/>
      <c r="D33" s="63"/>
      <c r="E33" s="63"/>
      <c r="F33" s="63"/>
      <c r="G33" s="63">
        <f>SUM(C33:F33)</f>
        <v>0</v>
      </c>
      <c r="H33" s="63" t="e">
        <f>(C33+D33)/G33*100</f>
        <v>#DIV/0!</v>
      </c>
      <c r="I33" s="63"/>
      <c r="J33" s="63"/>
      <c r="K33" s="63"/>
      <c r="L33" s="63"/>
      <c r="M33" s="63">
        <f>SUM(I33:L33)</f>
        <v>0</v>
      </c>
      <c r="N33" s="63" t="e">
        <f>(I33+J33)/M33*100</f>
        <v>#DIV/0!</v>
      </c>
      <c r="O33" s="63"/>
      <c r="P33" s="63"/>
      <c r="Q33" s="63"/>
      <c r="R33" s="63"/>
      <c r="S33" s="63">
        <f>SUM(O33:R33)</f>
        <v>0</v>
      </c>
      <c r="T33" s="63" t="e">
        <f>(O33+P33)/S33*100</f>
        <v>#DIV/0!</v>
      </c>
      <c r="U33" s="63"/>
      <c r="V33" s="63"/>
      <c r="W33" s="63"/>
      <c r="X33" s="63"/>
      <c r="Y33" s="63">
        <f>SUM(U33:X33)</f>
        <v>0</v>
      </c>
      <c r="Z33" s="63" t="e">
        <f>(U33+V33)/Y33*100</f>
        <v>#DIV/0!</v>
      </c>
      <c r="AA33" s="63"/>
      <c r="AB33" s="63"/>
      <c r="AC33" s="63"/>
      <c r="AD33" s="63"/>
      <c r="AE33" s="63">
        <f>SUM(AA33:AD33)</f>
        <v>0</v>
      </c>
      <c r="AF33" s="63" t="e">
        <f>(AA33+AB33)/AE33*100</f>
        <v>#DIV/0!</v>
      </c>
      <c r="AG33" s="63" t="e">
        <f>C33+I33+O33+U33+AA33+#REF!+#REF!+#REF!+#REF!+#REF!+#REF!+#REF!</f>
        <v>#REF!</v>
      </c>
      <c r="AH33" s="63" t="e">
        <f>D33+J33+P33+V33+AB33+#REF!+#REF!+#REF!+#REF!+#REF!+#REF!+#REF!</f>
        <v>#REF!</v>
      </c>
      <c r="AI33" s="63" t="e">
        <f>E33+K33+Q33+W33+AC33+#REF!+#REF!+#REF!+#REF!+#REF!+#REF!+#REF!</f>
        <v>#REF!</v>
      </c>
      <c r="AJ33" s="63" t="e">
        <f>F33+L33+R33+X33+AD33+#REF!+#REF!+#REF!+#REF!+#REF!+#REF!+#REF!</f>
        <v>#REF!</v>
      </c>
      <c r="AK33" s="63" t="e">
        <f>SUM(AG33:AJ33)</f>
        <v>#REF!</v>
      </c>
      <c r="AL33" s="63" t="e">
        <f>(AG33+AH33)/AK33*100</f>
        <v>#REF!</v>
      </c>
    </row>
    <row r="34" spans="1:38" s="12" customFormat="1" x14ac:dyDescent="0.25">
      <c r="A34" s="6">
        <v>2</v>
      </c>
      <c r="B34" s="5" t="s">
        <v>58</v>
      </c>
      <c r="C34" s="63"/>
      <c r="D34" s="63"/>
      <c r="E34" s="63"/>
      <c r="F34" s="63"/>
      <c r="G34" s="63">
        <f t="shared" ref="G34:G46" si="23">SUM(C34:F34)</f>
        <v>0</v>
      </c>
      <c r="H34" s="63" t="e">
        <f t="shared" ref="H34:H46" si="24">(C34+D34)/G34*100</f>
        <v>#DIV/0!</v>
      </c>
      <c r="I34" s="63"/>
      <c r="J34" s="63"/>
      <c r="K34" s="63"/>
      <c r="L34" s="63"/>
      <c r="M34" s="63">
        <f t="shared" ref="M34:M46" si="25">SUM(I34:L34)</f>
        <v>0</v>
      </c>
      <c r="N34" s="63" t="e">
        <f t="shared" ref="N34:N46" si="26">(I34+J34)/M34*100</f>
        <v>#DIV/0!</v>
      </c>
      <c r="O34" s="63"/>
      <c r="P34" s="63"/>
      <c r="Q34" s="63"/>
      <c r="R34" s="63"/>
      <c r="S34" s="63">
        <f t="shared" ref="S34:S46" si="27">SUM(O34:R34)</f>
        <v>0</v>
      </c>
      <c r="T34" s="63" t="e">
        <f t="shared" ref="T34:T46" si="28">(O34+P34)/S34*100</f>
        <v>#DIV/0!</v>
      </c>
      <c r="U34" s="63"/>
      <c r="V34" s="63"/>
      <c r="W34" s="63"/>
      <c r="X34" s="63"/>
      <c r="Y34" s="63">
        <f t="shared" ref="Y34:Y46" si="29">SUM(U34:X34)</f>
        <v>0</v>
      </c>
      <c r="Z34" s="63" t="e">
        <f t="shared" ref="Z34:Z46" si="30">(U34+V34)/Y34*100</f>
        <v>#DIV/0!</v>
      </c>
      <c r="AA34" s="63"/>
      <c r="AB34" s="63"/>
      <c r="AC34" s="63"/>
      <c r="AD34" s="63"/>
      <c r="AE34" s="63">
        <f t="shared" ref="AE34:AE46" si="31">SUM(AA34:AD34)</f>
        <v>0</v>
      </c>
      <c r="AF34" s="63" t="e">
        <f t="shared" ref="AF34:AF46" si="32">(AA34+AB34)/AE34*100</f>
        <v>#DIV/0!</v>
      </c>
      <c r="AG34" s="63" t="e">
        <f>C34+I34+O34+U34+AA34+#REF!+#REF!+#REF!+#REF!+#REF!+#REF!+#REF!</f>
        <v>#REF!</v>
      </c>
      <c r="AH34" s="63" t="e">
        <f>D34+J34+P34+V34+AB34+#REF!+#REF!+#REF!+#REF!+#REF!+#REF!+#REF!</f>
        <v>#REF!</v>
      </c>
      <c r="AI34" s="63" t="e">
        <f>E34+K34+Q34+W34+AC34+#REF!+#REF!+#REF!+#REF!+#REF!+#REF!+#REF!</f>
        <v>#REF!</v>
      </c>
      <c r="AJ34" s="63" t="e">
        <f>F34+L34+R34+X34+AD34+#REF!+#REF!+#REF!+#REF!+#REF!+#REF!+#REF!</f>
        <v>#REF!</v>
      </c>
      <c r="AK34" s="63" t="e">
        <f t="shared" ref="AK34:AK46" si="33">SUM(AG34:AJ34)</f>
        <v>#REF!</v>
      </c>
      <c r="AL34" s="63" t="e">
        <f t="shared" ref="AL34:AL46" si="34">(AG34+AH34)/AK34*100</f>
        <v>#REF!</v>
      </c>
    </row>
    <row r="35" spans="1:38" s="12" customFormat="1" x14ac:dyDescent="0.25">
      <c r="A35" s="6">
        <v>3</v>
      </c>
      <c r="B35" s="5" t="s">
        <v>87</v>
      </c>
      <c r="C35" s="63"/>
      <c r="D35" s="63"/>
      <c r="E35" s="63"/>
      <c r="F35" s="63"/>
      <c r="G35" s="63">
        <f t="shared" si="23"/>
        <v>0</v>
      </c>
      <c r="H35" s="63" t="e">
        <f t="shared" si="24"/>
        <v>#DIV/0!</v>
      </c>
      <c r="I35" s="63"/>
      <c r="J35" s="63"/>
      <c r="K35" s="63"/>
      <c r="L35" s="63"/>
      <c r="M35" s="63">
        <f t="shared" si="25"/>
        <v>0</v>
      </c>
      <c r="N35" s="63" t="e">
        <f t="shared" si="26"/>
        <v>#DIV/0!</v>
      </c>
      <c r="O35" s="63"/>
      <c r="P35" s="63"/>
      <c r="Q35" s="63"/>
      <c r="R35" s="63"/>
      <c r="S35" s="63">
        <f t="shared" si="27"/>
        <v>0</v>
      </c>
      <c r="T35" s="63" t="e">
        <f t="shared" si="28"/>
        <v>#DIV/0!</v>
      </c>
      <c r="U35" s="63"/>
      <c r="V35" s="63"/>
      <c r="W35" s="63"/>
      <c r="X35" s="63"/>
      <c r="Y35" s="63">
        <f t="shared" si="29"/>
        <v>0</v>
      </c>
      <c r="Z35" s="63" t="e">
        <f t="shared" si="30"/>
        <v>#DIV/0!</v>
      </c>
      <c r="AA35" s="63"/>
      <c r="AB35" s="63"/>
      <c r="AC35" s="63"/>
      <c r="AD35" s="63"/>
      <c r="AE35" s="63">
        <f t="shared" si="31"/>
        <v>0</v>
      </c>
      <c r="AF35" s="63" t="e">
        <f t="shared" si="32"/>
        <v>#DIV/0!</v>
      </c>
      <c r="AG35" s="63" t="e">
        <f>C35+I35+O35+U35+AA35+#REF!+#REF!+#REF!+#REF!+#REF!+#REF!+#REF!</f>
        <v>#REF!</v>
      </c>
      <c r="AH35" s="63" t="e">
        <f>D35+J35+P35+V35+AB35+#REF!+#REF!+#REF!+#REF!+#REF!+#REF!+#REF!</f>
        <v>#REF!</v>
      </c>
      <c r="AI35" s="63" t="e">
        <f>E35+K35+Q35+W35+AC35+#REF!+#REF!+#REF!+#REF!+#REF!+#REF!+#REF!</f>
        <v>#REF!</v>
      </c>
      <c r="AJ35" s="63" t="e">
        <f>F35+L35+R35+X35+AD35+#REF!+#REF!+#REF!+#REF!+#REF!+#REF!+#REF!</f>
        <v>#REF!</v>
      </c>
      <c r="AK35" s="63" t="e">
        <f t="shared" si="33"/>
        <v>#REF!</v>
      </c>
      <c r="AL35" s="63" t="e">
        <f t="shared" si="34"/>
        <v>#REF!</v>
      </c>
    </row>
    <row r="36" spans="1:38" s="12" customFormat="1" x14ac:dyDescent="0.25">
      <c r="A36" s="6">
        <v>4</v>
      </c>
      <c r="B36" s="5" t="s">
        <v>59</v>
      </c>
      <c r="C36" s="63"/>
      <c r="D36" s="63"/>
      <c r="E36" s="63"/>
      <c r="F36" s="63"/>
      <c r="G36" s="63">
        <f t="shared" si="23"/>
        <v>0</v>
      </c>
      <c r="H36" s="63" t="e">
        <f t="shared" si="24"/>
        <v>#DIV/0!</v>
      </c>
      <c r="I36" s="63"/>
      <c r="J36" s="63"/>
      <c r="K36" s="63"/>
      <c r="L36" s="63"/>
      <c r="M36" s="63">
        <f t="shared" si="25"/>
        <v>0</v>
      </c>
      <c r="N36" s="63" t="e">
        <f t="shared" si="26"/>
        <v>#DIV/0!</v>
      </c>
      <c r="O36" s="63"/>
      <c r="P36" s="63"/>
      <c r="Q36" s="63"/>
      <c r="R36" s="63"/>
      <c r="S36" s="63">
        <f t="shared" si="27"/>
        <v>0</v>
      </c>
      <c r="T36" s="63" t="e">
        <f t="shared" si="28"/>
        <v>#DIV/0!</v>
      </c>
      <c r="U36" s="63"/>
      <c r="V36" s="63"/>
      <c r="W36" s="63"/>
      <c r="X36" s="63"/>
      <c r="Y36" s="63">
        <f t="shared" si="29"/>
        <v>0</v>
      </c>
      <c r="Z36" s="63" t="e">
        <f t="shared" si="30"/>
        <v>#DIV/0!</v>
      </c>
      <c r="AA36" s="63"/>
      <c r="AB36" s="63"/>
      <c r="AC36" s="63"/>
      <c r="AD36" s="63"/>
      <c r="AE36" s="63">
        <f t="shared" si="31"/>
        <v>0</v>
      </c>
      <c r="AF36" s="63" t="e">
        <f t="shared" si="32"/>
        <v>#DIV/0!</v>
      </c>
      <c r="AG36" s="63" t="e">
        <f>C36+I36+O36+U36+AA36+#REF!+#REF!+#REF!+#REF!+#REF!+#REF!+#REF!</f>
        <v>#REF!</v>
      </c>
      <c r="AH36" s="63" t="e">
        <f>D36+J36+P36+V36+AB36+#REF!+#REF!+#REF!+#REF!+#REF!+#REF!+#REF!</f>
        <v>#REF!</v>
      </c>
      <c r="AI36" s="63" t="e">
        <f>E36+K36+Q36+W36+AC36+#REF!+#REF!+#REF!+#REF!+#REF!+#REF!+#REF!</f>
        <v>#REF!</v>
      </c>
      <c r="AJ36" s="63" t="e">
        <f>F36+L36+R36+X36+AD36+#REF!+#REF!+#REF!+#REF!+#REF!+#REF!+#REF!</f>
        <v>#REF!</v>
      </c>
      <c r="AK36" s="63" t="e">
        <f t="shared" si="33"/>
        <v>#REF!</v>
      </c>
      <c r="AL36" s="63" t="e">
        <f t="shared" si="34"/>
        <v>#REF!</v>
      </c>
    </row>
    <row r="37" spans="1:38" s="12" customFormat="1" x14ac:dyDescent="0.25">
      <c r="A37" s="6">
        <v>5</v>
      </c>
      <c r="B37" s="5" t="s">
        <v>83</v>
      </c>
      <c r="C37" s="63"/>
      <c r="D37" s="63"/>
      <c r="E37" s="63"/>
      <c r="F37" s="63"/>
      <c r="G37" s="63">
        <f t="shared" si="23"/>
        <v>0</v>
      </c>
      <c r="H37" s="63" t="e">
        <f t="shared" si="24"/>
        <v>#DIV/0!</v>
      </c>
      <c r="I37" s="63"/>
      <c r="J37" s="63"/>
      <c r="K37" s="63"/>
      <c r="L37" s="63"/>
      <c r="M37" s="63">
        <f t="shared" si="25"/>
        <v>0</v>
      </c>
      <c r="N37" s="63" t="e">
        <f t="shared" si="26"/>
        <v>#DIV/0!</v>
      </c>
      <c r="O37" s="63"/>
      <c r="P37" s="63"/>
      <c r="Q37" s="63"/>
      <c r="R37" s="63"/>
      <c r="S37" s="63">
        <f t="shared" si="27"/>
        <v>0</v>
      </c>
      <c r="T37" s="63" t="e">
        <f t="shared" si="28"/>
        <v>#DIV/0!</v>
      </c>
      <c r="U37" s="63"/>
      <c r="V37" s="63"/>
      <c r="W37" s="63"/>
      <c r="X37" s="63"/>
      <c r="Y37" s="63">
        <f t="shared" si="29"/>
        <v>0</v>
      </c>
      <c r="Z37" s="63" t="e">
        <f t="shared" si="30"/>
        <v>#DIV/0!</v>
      </c>
      <c r="AA37" s="63"/>
      <c r="AB37" s="63"/>
      <c r="AC37" s="63"/>
      <c r="AD37" s="63"/>
      <c r="AE37" s="63">
        <f t="shared" si="31"/>
        <v>0</v>
      </c>
      <c r="AF37" s="63" t="e">
        <f t="shared" si="32"/>
        <v>#DIV/0!</v>
      </c>
      <c r="AG37" s="63" t="e">
        <f>C37+I37+O37+U37+AA37+#REF!+#REF!+#REF!+#REF!+#REF!+#REF!+#REF!</f>
        <v>#REF!</v>
      </c>
      <c r="AH37" s="63" t="e">
        <f>D37+J37+P37+V37+AB37+#REF!+#REF!+#REF!+#REF!+#REF!+#REF!+#REF!</f>
        <v>#REF!</v>
      </c>
      <c r="AI37" s="63" t="e">
        <f>E37+K37+Q37+W37+AC37+#REF!+#REF!+#REF!+#REF!+#REF!+#REF!+#REF!</f>
        <v>#REF!</v>
      </c>
      <c r="AJ37" s="63" t="e">
        <f>F37+L37+R37+X37+AD37+#REF!+#REF!+#REF!+#REF!+#REF!+#REF!+#REF!</f>
        <v>#REF!</v>
      </c>
      <c r="AK37" s="63" t="e">
        <f t="shared" si="33"/>
        <v>#REF!</v>
      </c>
      <c r="AL37" s="63" t="e">
        <f t="shared" si="34"/>
        <v>#REF!</v>
      </c>
    </row>
    <row r="38" spans="1:38" s="12" customFormat="1" ht="31.5" x14ac:dyDescent="0.25">
      <c r="A38" s="6">
        <v>6</v>
      </c>
      <c r="B38" s="5" t="s">
        <v>85</v>
      </c>
      <c r="C38" s="63"/>
      <c r="D38" s="63"/>
      <c r="E38" s="63"/>
      <c r="F38" s="63"/>
      <c r="G38" s="63">
        <f t="shared" si="23"/>
        <v>0</v>
      </c>
      <c r="H38" s="63" t="e">
        <f t="shared" si="24"/>
        <v>#DIV/0!</v>
      </c>
      <c r="I38" s="63"/>
      <c r="J38" s="63"/>
      <c r="K38" s="63"/>
      <c r="L38" s="63"/>
      <c r="M38" s="63">
        <f t="shared" si="25"/>
        <v>0</v>
      </c>
      <c r="N38" s="63" t="e">
        <f t="shared" si="26"/>
        <v>#DIV/0!</v>
      </c>
      <c r="O38" s="63"/>
      <c r="P38" s="63"/>
      <c r="Q38" s="63"/>
      <c r="R38" s="63"/>
      <c r="S38" s="63">
        <f t="shared" si="27"/>
        <v>0</v>
      </c>
      <c r="T38" s="63" t="e">
        <f t="shared" si="28"/>
        <v>#DIV/0!</v>
      </c>
      <c r="U38" s="63"/>
      <c r="V38" s="63"/>
      <c r="W38" s="63"/>
      <c r="X38" s="63"/>
      <c r="Y38" s="63">
        <f t="shared" si="29"/>
        <v>0</v>
      </c>
      <c r="Z38" s="63" t="e">
        <f t="shared" si="30"/>
        <v>#DIV/0!</v>
      </c>
      <c r="AA38" s="63"/>
      <c r="AB38" s="63"/>
      <c r="AC38" s="63"/>
      <c r="AD38" s="63"/>
      <c r="AE38" s="63">
        <f t="shared" si="31"/>
        <v>0</v>
      </c>
      <c r="AF38" s="63" t="e">
        <f t="shared" si="32"/>
        <v>#DIV/0!</v>
      </c>
      <c r="AG38" s="63" t="e">
        <f>C38+I38+O38+U38+AA38+#REF!+#REF!+#REF!+#REF!+#REF!+#REF!+#REF!</f>
        <v>#REF!</v>
      </c>
      <c r="AH38" s="63" t="e">
        <f>D38+J38+P38+V38+AB38+#REF!+#REF!+#REF!+#REF!+#REF!+#REF!+#REF!</f>
        <v>#REF!</v>
      </c>
      <c r="AI38" s="63" t="e">
        <f>E38+K38+Q38+W38+AC38+#REF!+#REF!+#REF!+#REF!+#REF!+#REF!+#REF!</f>
        <v>#REF!</v>
      </c>
      <c r="AJ38" s="63" t="e">
        <f>F38+L38+R38+X38+AD38+#REF!+#REF!+#REF!+#REF!+#REF!+#REF!+#REF!</f>
        <v>#REF!</v>
      </c>
      <c r="AK38" s="63" t="e">
        <f t="shared" si="33"/>
        <v>#REF!</v>
      </c>
      <c r="AL38" s="63" t="e">
        <f t="shared" si="34"/>
        <v>#REF!</v>
      </c>
    </row>
    <row r="39" spans="1:38" s="12" customFormat="1" ht="31.5" x14ac:dyDescent="0.25">
      <c r="A39" s="6">
        <v>7</v>
      </c>
      <c r="B39" s="5" t="s">
        <v>84</v>
      </c>
      <c r="C39" s="63"/>
      <c r="D39" s="63"/>
      <c r="E39" s="63"/>
      <c r="F39" s="63"/>
      <c r="G39" s="63">
        <f t="shared" si="23"/>
        <v>0</v>
      </c>
      <c r="H39" s="63" t="e">
        <f t="shared" si="24"/>
        <v>#DIV/0!</v>
      </c>
      <c r="I39" s="63"/>
      <c r="J39" s="63"/>
      <c r="K39" s="63"/>
      <c r="L39" s="63"/>
      <c r="M39" s="63">
        <f t="shared" si="25"/>
        <v>0</v>
      </c>
      <c r="N39" s="63" t="e">
        <f t="shared" si="26"/>
        <v>#DIV/0!</v>
      </c>
      <c r="O39" s="63"/>
      <c r="P39" s="63"/>
      <c r="Q39" s="63"/>
      <c r="R39" s="63"/>
      <c r="S39" s="63">
        <f t="shared" si="27"/>
        <v>0</v>
      </c>
      <c r="T39" s="63" t="e">
        <f t="shared" si="28"/>
        <v>#DIV/0!</v>
      </c>
      <c r="U39" s="63"/>
      <c r="V39" s="63"/>
      <c r="W39" s="63"/>
      <c r="X39" s="63"/>
      <c r="Y39" s="63">
        <f t="shared" si="29"/>
        <v>0</v>
      </c>
      <c r="Z39" s="63" t="e">
        <f t="shared" si="30"/>
        <v>#DIV/0!</v>
      </c>
      <c r="AA39" s="63"/>
      <c r="AB39" s="63"/>
      <c r="AC39" s="63"/>
      <c r="AD39" s="63"/>
      <c r="AE39" s="63">
        <f t="shared" si="31"/>
        <v>0</v>
      </c>
      <c r="AF39" s="63" t="e">
        <f t="shared" si="32"/>
        <v>#DIV/0!</v>
      </c>
      <c r="AG39" s="63" t="e">
        <f>C39+I39+O39+U39+AA39+#REF!+#REF!+#REF!+#REF!+#REF!+#REF!+#REF!</f>
        <v>#REF!</v>
      </c>
      <c r="AH39" s="63" t="e">
        <f>D39+J39+P39+V39+AB39+#REF!+#REF!+#REF!+#REF!+#REF!+#REF!+#REF!</f>
        <v>#REF!</v>
      </c>
      <c r="AI39" s="63" t="e">
        <f>E39+K39+Q39+W39+AC39+#REF!+#REF!+#REF!+#REF!+#REF!+#REF!+#REF!</f>
        <v>#REF!</v>
      </c>
      <c r="AJ39" s="63" t="e">
        <f>F39+L39+R39+X39+AD39+#REF!+#REF!+#REF!+#REF!+#REF!+#REF!+#REF!</f>
        <v>#REF!</v>
      </c>
      <c r="AK39" s="63" t="e">
        <f t="shared" si="33"/>
        <v>#REF!</v>
      </c>
      <c r="AL39" s="63" t="e">
        <f t="shared" si="34"/>
        <v>#REF!</v>
      </c>
    </row>
    <row r="40" spans="1:38" s="12" customFormat="1" x14ac:dyDescent="0.25">
      <c r="A40" s="6">
        <v>8</v>
      </c>
      <c r="B40" s="5"/>
      <c r="C40" s="63"/>
      <c r="D40" s="63"/>
      <c r="E40" s="63"/>
      <c r="F40" s="63"/>
      <c r="G40" s="63">
        <f t="shared" si="23"/>
        <v>0</v>
      </c>
      <c r="H40" s="63" t="e">
        <f t="shared" si="24"/>
        <v>#DIV/0!</v>
      </c>
      <c r="I40" s="63"/>
      <c r="J40" s="63"/>
      <c r="K40" s="63"/>
      <c r="L40" s="63"/>
      <c r="M40" s="63">
        <f t="shared" si="25"/>
        <v>0</v>
      </c>
      <c r="N40" s="63" t="e">
        <f t="shared" si="26"/>
        <v>#DIV/0!</v>
      </c>
      <c r="O40" s="63"/>
      <c r="P40" s="63"/>
      <c r="Q40" s="63"/>
      <c r="R40" s="63"/>
      <c r="S40" s="63">
        <f t="shared" si="27"/>
        <v>0</v>
      </c>
      <c r="T40" s="63" t="e">
        <f t="shared" si="28"/>
        <v>#DIV/0!</v>
      </c>
      <c r="U40" s="63"/>
      <c r="V40" s="63"/>
      <c r="W40" s="63"/>
      <c r="X40" s="63"/>
      <c r="Y40" s="63">
        <f t="shared" si="29"/>
        <v>0</v>
      </c>
      <c r="Z40" s="63" t="e">
        <f t="shared" si="30"/>
        <v>#DIV/0!</v>
      </c>
      <c r="AA40" s="63"/>
      <c r="AB40" s="63"/>
      <c r="AC40" s="63"/>
      <c r="AD40" s="63"/>
      <c r="AE40" s="63">
        <f t="shared" si="31"/>
        <v>0</v>
      </c>
      <c r="AF40" s="63" t="e">
        <f t="shared" si="32"/>
        <v>#DIV/0!</v>
      </c>
      <c r="AG40" s="63" t="e">
        <f>C40+I40+O40+U40+AA40+#REF!+#REF!+#REF!+#REF!+#REF!+#REF!+#REF!</f>
        <v>#REF!</v>
      </c>
      <c r="AH40" s="63" t="e">
        <f>D40+J40+P40+V40+AB40+#REF!+#REF!+#REF!+#REF!+#REF!+#REF!+#REF!</f>
        <v>#REF!</v>
      </c>
      <c r="AI40" s="63" t="e">
        <f>E40+K40+Q40+W40+AC40+#REF!+#REF!+#REF!+#REF!+#REF!+#REF!+#REF!</f>
        <v>#REF!</v>
      </c>
      <c r="AJ40" s="63" t="e">
        <f>F40+L40+R40+X40+AD40+#REF!+#REF!+#REF!+#REF!+#REF!+#REF!+#REF!</f>
        <v>#REF!</v>
      </c>
      <c r="AK40" s="63" t="e">
        <f t="shared" si="33"/>
        <v>#REF!</v>
      </c>
      <c r="AL40" s="63" t="e">
        <f t="shared" si="34"/>
        <v>#REF!</v>
      </c>
    </row>
    <row r="41" spans="1:38" s="12" customFormat="1" x14ac:dyDescent="0.25">
      <c r="A41" s="6">
        <v>9</v>
      </c>
      <c r="B41" s="5"/>
      <c r="C41" s="63"/>
      <c r="D41" s="63"/>
      <c r="E41" s="63"/>
      <c r="F41" s="63"/>
      <c r="G41" s="63">
        <f t="shared" si="23"/>
        <v>0</v>
      </c>
      <c r="H41" s="63" t="e">
        <f t="shared" si="24"/>
        <v>#DIV/0!</v>
      </c>
      <c r="I41" s="63"/>
      <c r="J41" s="63"/>
      <c r="K41" s="63"/>
      <c r="L41" s="63"/>
      <c r="M41" s="63">
        <f t="shared" si="25"/>
        <v>0</v>
      </c>
      <c r="N41" s="63" t="e">
        <f t="shared" si="26"/>
        <v>#DIV/0!</v>
      </c>
      <c r="O41" s="63"/>
      <c r="P41" s="63"/>
      <c r="Q41" s="63"/>
      <c r="R41" s="63"/>
      <c r="S41" s="63">
        <f t="shared" si="27"/>
        <v>0</v>
      </c>
      <c r="T41" s="63" t="e">
        <f t="shared" si="28"/>
        <v>#DIV/0!</v>
      </c>
      <c r="U41" s="63"/>
      <c r="V41" s="63"/>
      <c r="W41" s="63"/>
      <c r="X41" s="63"/>
      <c r="Y41" s="63">
        <f t="shared" si="29"/>
        <v>0</v>
      </c>
      <c r="Z41" s="63" t="e">
        <f t="shared" si="30"/>
        <v>#DIV/0!</v>
      </c>
      <c r="AA41" s="63"/>
      <c r="AB41" s="63"/>
      <c r="AC41" s="63"/>
      <c r="AD41" s="63"/>
      <c r="AE41" s="63">
        <f t="shared" si="31"/>
        <v>0</v>
      </c>
      <c r="AF41" s="63" t="e">
        <f t="shared" si="32"/>
        <v>#DIV/0!</v>
      </c>
      <c r="AG41" s="63" t="e">
        <f>C41+I41+O41+U41+AA41+#REF!+#REF!+#REF!+#REF!+#REF!+#REF!+#REF!</f>
        <v>#REF!</v>
      </c>
      <c r="AH41" s="63" t="e">
        <f>D41+J41+P41+V41+AB41+#REF!+#REF!+#REF!+#REF!+#REF!+#REF!+#REF!</f>
        <v>#REF!</v>
      </c>
      <c r="AI41" s="63" t="e">
        <f>E41+K41+Q41+W41+AC41+#REF!+#REF!+#REF!+#REF!+#REF!+#REF!+#REF!</f>
        <v>#REF!</v>
      </c>
      <c r="AJ41" s="63" t="e">
        <f>F41+L41+R41+X41+AD41+#REF!+#REF!+#REF!+#REF!+#REF!+#REF!+#REF!</f>
        <v>#REF!</v>
      </c>
      <c r="AK41" s="63" t="e">
        <f t="shared" si="33"/>
        <v>#REF!</v>
      </c>
      <c r="AL41" s="63" t="e">
        <f t="shared" si="34"/>
        <v>#REF!</v>
      </c>
    </row>
    <row r="42" spans="1:38" s="12" customFormat="1" x14ac:dyDescent="0.25">
      <c r="A42" s="6">
        <v>10</v>
      </c>
      <c r="B42" s="5"/>
      <c r="C42" s="63"/>
      <c r="D42" s="63"/>
      <c r="E42" s="63"/>
      <c r="F42" s="63"/>
      <c r="G42" s="63">
        <f t="shared" si="23"/>
        <v>0</v>
      </c>
      <c r="H42" s="63" t="e">
        <f t="shared" si="24"/>
        <v>#DIV/0!</v>
      </c>
      <c r="I42" s="63"/>
      <c r="J42" s="63"/>
      <c r="K42" s="63"/>
      <c r="L42" s="63"/>
      <c r="M42" s="63">
        <f t="shared" si="25"/>
        <v>0</v>
      </c>
      <c r="N42" s="63" t="e">
        <f t="shared" si="26"/>
        <v>#DIV/0!</v>
      </c>
      <c r="O42" s="63"/>
      <c r="P42" s="63"/>
      <c r="Q42" s="63"/>
      <c r="R42" s="63"/>
      <c r="S42" s="63">
        <f t="shared" si="27"/>
        <v>0</v>
      </c>
      <c r="T42" s="63" t="e">
        <f t="shared" si="28"/>
        <v>#DIV/0!</v>
      </c>
      <c r="U42" s="63"/>
      <c r="V42" s="63"/>
      <c r="W42" s="63"/>
      <c r="X42" s="63"/>
      <c r="Y42" s="63">
        <f t="shared" si="29"/>
        <v>0</v>
      </c>
      <c r="Z42" s="63" t="e">
        <f t="shared" si="30"/>
        <v>#DIV/0!</v>
      </c>
      <c r="AA42" s="63"/>
      <c r="AB42" s="63"/>
      <c r="AC42" s="63"/>
      <c r="AD42" s="63"/>
      <c r="AE42" s="63">
        <f t="shared" si="31"/>
        <v>0</v>
      </c>
      <c r="AF42" s="63" t="e">
        <f t="shared" si="32"/>
        <v>#DIV/0!</v>
      </c>
      <c r="AG42" s="63" t="e">
        <f>C42+I42+O42+U42+AA42+#REF!+#REF!+#REF!+#REF!+#REF!+#REF!+#REF!</f>
        <v>#REF!</v>
      </c>
      <c r="AH42" s="63" t="e">
        <f>D42+J42+P42+V42+AB42+#REF!+#REF!+#REF!+#REF!+#REF!+#REF!+#REF!</f>
        <v>#REF!</v>
      </c>
      <c r="AI42" s="63" t="e">
        <f>E42+K42+Q42+W42+AC42+#REF!+#REF!+#REF!+#REF!+#REF!+#REF!+#REF!</f>
        <v>#REF!</v>
      </c>
      <c r="AJ42" s="63" t="e">
        <f>F42+L42+R42+X42+AD42+#REF!+#REF!+#REF!+#REF!+#REF!+#REF!+#REF!</f>
        <v>#REF!</v>
      </c>
      <c r="AK42" s="63" t="e">
        <f t="shared" si="33"/>
        <v>#REF!</v>
      </c>
      <c r="AL42" s="63" t="e">
        <f t="shared" si="34"/>
        <v>#REF!</v>
      </c>
    </row>
    <row r="43" spans="1:38" s="12" customFormat="1" x14ac:dyDescent="0.25">
      <c r="A43" s="6">
        <v>11</v>
      </c>
      <c r="B43" s="5"/>
      <c r="C43" s="63"/>
      <c r="D43" s="63"/>
      <c r="E43" s="63"/>
      <c r="F43" s="63"/>
      <c r="G43" s="63">
        <f t="shared" si="23"/>
        <v>0</v>
      </c>
      <c r="H43" s="63" t="e">
        <f t="shared" si="24"/>
        <v>#DIV/0!</v>
      </c>
      <c r="I43" s="63"/>
      <c r="J43" s="63"/>
      <c r="K43" s="63"/>
      <c r="L43" s="63"/>
      <c r="M43" s="63">
        <f t="shared" si="25"/>
        <v>0</v>
      </c>
      <c r="N43" s="63" t="e">
        <f t="shared" si="26"/>
        <v>#DIV/0!</v>
      </c>
      <c r="O43" s="63"/>
      <c r="P43" s="63"/>
      <c r="Q43" s="63"/>
      <c r="R43" s="63"/>
      <c r="S43" s="63">
        <f t="shared" si="27"/>
        <v>0</v>
      </c>
      <c r="T43" s="63" t="e">
        <f t="shared" si="28"/>
        <v>#DIV/0!</v>
      </c>
      <c r="U43" s="63"/>
      <c r="V43" s="63"/>
      <c r="W43" s="63"/>
      <c r="X43" s="63"/>
      <c r="Y43" s="63">
        <f t="shared" si="29"/>
        <v>0</v>
      </c>
      <c r="Z43" s="63" t="e">
        <f t="shared" si="30"/>
        <v>#DIV/0!</v>
      </c>
      <c r="AA43" s="63"/>
      <c r="AB43" s="63"/>
      <c r="AC43" s="63"/>
      <c r="AD43" s="63"/>
      <c r="AE43" s="63">
        <f t="shared" si="31"/>
        <v>0</v>
      </c>
      <c r="AF43" s="63" t="e">
        <f t="shared" si="32"/>
        <v>#DIV/0!</v>
      </c>
      <c r="AG43" s="63" t="e">
        <f>C43+I43+O43+U43+AA43+#REF!+#REF!+#REF!+#REF!+#REF!+#REF!+#REF!</f>
        <v>#REF!</v>
      </c>
      <c r="AH43" s="63" t="e">
        <f>D43+J43+P43+V43+AB43+#REF!+#REF!+#REF!+#REF!+#REF!+#REF!+#REF!</f>
        <v>#REF!</v>
      </c>
      <c r="AI43" s="63" t="e">
        <f>E43+K43+Q43+W43+AC43+#REF!+#REF!+#REF!+#REF!+#REF!+#REF!+#REF!</f>
        <v>#REF!</v>
      </c>
      <c r="AJ43" s="63" t="e">
        <f>F43+L43+R43+X43+AD43+#REF!+#REF!+#REF!+#REF!+#REF!+#REF!+#REF!</f>
        <v>#REF!</v>
      </c>
      <c r="AK43" s="63" t="e">
        <f t="shared" si="33"/>
        <v>#REF!</v>
      </c>
      <c r="AL43" s="63" t="e">
        <f t="shared" si="34"/>
        <v>#REF!</v>
      </c>
    </row>
    <row r="44" spans="1:38" s="12" customFormat="1" x14ac:dyDescent="0.25">
      <c r="A44" s="6">
        <v>12</v>
      </c>
      <c r="B44" s="5"/>
      <c r="C44" s="63"/>
      <c r="D44" s="63"/>
      <c r="E44" s="63"/>
      <c r="F44" s="63"/>
      <c r="G44" s="63">
        <f t="shared" si="23"/>
        <v>0</v>
      </c>
      <c r="H44" s="63" t="e">
        <f t="shared" si="24"/>
        <v>#DIV/0!</v>
      </c>
      <c r="I44" s="63"/>
      <c r="J44" s="63"/>
      <c r="K44" s="63"/>
      <c r="L44" s="63"/>
      <c r="M44" s="63">
        <f t="shared" si="25"/>
        <v>0</v>
      </c>
      <c r="N44" s="63" t="e">
        <f t="shared" si="26"/>
        <v>#DIV/0!</v>
      </c>
      <c r="O44" s="63"/>
      <c r="P44" s="63"/>
      <c r="Q44" s="63"/>
      <c r="R44" s="63"/>
      <c r="S44" s="63">
        <f t="shared" si="27"/>
        <v>0</v>
      </c>
      <c r="T44" s="63" t="e">
        <f t="shared" si="28"/>
        <v>#DIV/0!</v>
      </c>
      <c r="U44" s="63"/>
      <c r="V44" s="63"/>
      <c r="W44" s="63"/>
      <c r="X44" s="63"/>
      <c r="Y44" s="63">
        <f t="shared" si="29"/>
        <v>0</v>
      </c>
      <c r="Z44" s="63" t="e">
        <f t="shared" si="30"/>
        <v>#DIV/0!</v>
      </c>
      <c r="AA44" s="63"/>
      <c r="AB44" s="63"/>
      <c r="AC44" s="63"/>
      <c r="AD44" s="63"/>
      <c r="AE44" s="63">
        <f t="shared" si="31"/>
        <v>0</v>
      </c>
      <c r="AF44" s="63" t="e">
        <f t="shared" si="32"/>
        <v>#DIV/0!</v>
      </c>
      <c r="AG44" s="63" t="e">
        <f>C44+I44+O44+U44+AA44+#REF!+#REF!+#REF!+#REF!+#REF!+#REF!+#REF!</f>
        <v>#REF!</v>
      </c>
      <c r="AH44" s="63" t="e">
        <f>D44+J44+P44+V44+AB44+#REF!+#REF!+#REF!+#REF!+#REF!+#REF!+#REF!</f>
        <v>#REF!</v>
      </c>
      <c r="AI44" s="63" t="e">
        <f>E44+K44+Q44+W44+AC44+#REF!+#REF!+#REF!+#REF!+#REF!+#REF!+#REF!</f>
        <v>#REF!</v>
      </c>
      <c r="AJ44" s="63" t="e">
        <f>F44+L44+R44+X44+AD44+#REF!+#REF!+#REF!+#REF!+#REF!+#REF!+#REF!</f>
        <v>#REF!</v>
      </c>
      <c r="AK44" s="63" t="e">
        <f t="shared" si="33"/>
        <v>#REF!</v>
      </c>
      <c r="AL44" s="63" t="e">
        <f t="shared" si="34"/>
        <v>#REF!</v>
      </c>
    </row>
    <row r="45" spans="1:38" s="12" customFormat="1" x14ac:dyDescent="0.25">
      <c r="A45" s="6">
        <v>13</v>
      </c>
      <c r="B45" s="5"/>
      <c r="C45" s="63"/>
      <c r="D45" s="63"/>
      <c r="E45" s="63"/>
      <c r="F45" s="63"/>
      <c r="G45" s="63">
        <f t="shared" si="23"/>
        <v>0</v>
      </c>
      <c r="H45" s="63" t="e">
        <f t="shared" si="24"/>
        <v>#DIV/0!</v>
      </c>
      <c r="I45" s="63"/>
      <c r="J45" s="63"/>
      <c r="K45" s="63"/>
      <c r="L45" s="63"/>
      <c r="M45" s="63">
        <f t="shared" si="25"/>
        <v>0</v>
      </c>
      <c r="N45" s="63" t="e">
        <f t="shared" si="26"/>
        <v>#DIV/0!</v>
      </c>
      <c r="O45" s="63"/>
      <c r="P45" s="63"/>
      <c r="Q45" s="63"/>
      <c r="R45" s="63"/>
      <c r="S45" s="63">
        <f t="shared" si="27"/>
        <v>0</v>
      </c>
      <c r="T45" s="63" t="e">
        <f t="shared" si="28"/>
        <v>#DIV/0!</v>
      </c>
      <c r="U45" s="63"/>
      <c r="V45" s="63"/>
      <c r="W45" s="63"/>
      <c r="X45" s="63"/>
      <c r="Y45" s="63">
        <f t="shared" si="29"/>
        <v>0</v>
      </c>
      <c r="Z45" s="63" t="e">
        <f t="shared" si="30"/>
        <v>#DIV/0!</v>
      </c>
      <c r="AA45" s="63"/>
      <c r="AB45" s="63"/>
      <c r="AC45" s="63"/>
      <c r="AD45" s="63"/>
      <c r="AE45" s="63">
        <f t="shared" si="31"/>
        <v>0</v>
      </c>
      <c r="AF45" s="63" t="e">
        <f t="shared" si="32"/>
        <v>#DIV/0!</v>
      </c>
      <c r="AG45" s="63" t="e">
        <f>C45+I45+O45+U45+AA45+#REF!+#REF!+#REF!+#REF!+#REF!+#REF!+#REF!</f>
        <v>#REF!</v>
      </c>
      <c r="AH45" s="63" t="e">
        <f>D45+J45+P45+V45+AB45+#REF!+#REF!+#REF!+#REF!+#REF!+#REF!+#REF!</f>
        <v>#REF!</v>
      </c>
      <c r="AI45" s="63" t="e">
        <f>E45+K45+Q45+W45+AC45+#REF!+#REF!+#REF!+#REF!+#REF!+#REF!+#REF!</f>
        <v>#REF!</v>
      </c>
      <c r="AJ45" s="63" t="e">
        <f>F45+L45+R45+X45+AD45+#REF!+#REF!+#REF!+#REF!+#REF!+#REF!+#REF!</f>
        <v>#REF!</v>
      </c>
      <c r="AK45" s="63" t="e">
        <f t="shared" si="33"/>
        <v>#REF!</v>
      </c>
      <c r="AL45" s="63" t="e">
        <f t="shared" si="34"/>
        <v>#REF!</v>
      </c>
    </row>
    <row r="46" spans="1:38" s="12" customFormat="1" x14ac:dyDescent="0.25">
      <c r="A46" s="13"/>
      <c r="B46" s="13" t="s">
        <v>6</v>
      </c>
      <c r="C46" s="63">
        <f>SUM(C33:C45)</f>
        <v>0</v>
      </c>
      <c r="D46" s="63">
        <f>SUM(D33:D45)</f>
        <v>0</v>
      </c>
      <c r="E46" s="63">
        <f>SUM(E33:E45)</f>
        <v>0</v>
      </c>
      <c r="F46" s="63">
        <f>SUM(F33:F45)</f>
        <v>0</v>
      </c>
      <c r="G46" s="63">
        <f t="shared" si="23"/>
        <v>0</v>
      </c>
      <c r="H46" s="63" t="e">
        <f t="shared" si="24"/>
        <v>#DIV/0!</v>
      </c>
      <c r="I46" s="63">
        <f>SUM(I33:I45)</f>
        <v>0</v>
      </c>
      <c r="J46" s="63">
        <f>SUM(J33:J45)</f>
        <v>0</v>
      </c>
      <c r="K46" s="63">
        <f>SUM(K33:K45)</f>
        <v>0</v>
      </c>
      <c r="L46" s="63">
        <f>SUM(L33:L45)</f>
        <v>0</v>
      </c>
      <c r="M46" s="63">
        <f t="shared" si="25"/>
        <v>0</v>
      </c>
      <c r="N46" s="63" t="e">
        <f t="shared" si="26"/>
        <v>#DIV/0!</v>
      </c>
      <c r="O46" s="63">
        <f>SUM(O33:O45)</f>
        <v>0</v>
      </c>
      <c r="P46" s="63">
        <f>SUM(P33:P45)</f>
        <v>0</v>
      </c>
      <c r="Q46" s="63">
        <f>SUM(Q33:Q45)</f>
        <v>0</v>
      </c>
      <c r="R46" s="63">
        <f>SUM(R33:R45)</f>
        <v>0</v>
      </c>
      <c r="S46" s="63">
        <f t="shared" si="27"/>
        <v>0</v>
      </c>
      <c r="T46" s="63" t="e">
        <f t="shared" si="28"/>
        <v>#DIV/0!</v>
      </c>
      <c r="U46" s="63">
        <f>SUM(U33:U45)</f>
        <v>0</v>
      </c>
      <c r="V46" s="63">
        <f>SUM(V33:V45)</f>
        <v>0</v>
      </c>
      <c r="W46" s="63">
        <f>SUM(W33:W45)</f>
        <v>0</v>
      </c>
      <c r="X46" s="63">
        <f>SUM(X33:X45)</f>
        <v>0</v>
      </c>
      <c r="Y46" s="63">
        <f t="shared" si="29"/>
        <v>0</v>
      </c>
      <c r="Z46" s="63" t="e">
        <f t="shared" si="30"/>
        <v>#DIV/0!</v>
      </c>
      <c r="AA46" s="63">
        <f>SUM(AA33:AA45)</f>
        <v>0</v>
      </c>
      <c r="AB46" s="63">
        <f>SUM(AB33:AB45)</f>
        <v>0</v>
      </c>
      <c r="AC46" s="63">
        <f>SUM(AC33:AC45)</f>
        <v>0</v>
      </c>
      <c r="AD46" s="63">
        <f>SUM(AD33:AD45)</f>
        <v>0</v>
      </c>
      <c r="AE46" s="63">
        <f t="shared" si="31"/>
        <v>0</v>
      </c>
      <c r="AF46" s="63" t="e">
        <f t="shared" si="32"/>
        <v>#DIV/0!</v>
      </c>
      <c r="AG46" s="63" t="e">
        <f>SUM(AG33:AG45)</f>
        <v>#REF!</v>
      </c>
      <c r="AH46" s="63" t="e">
        <f>SUM(AH33:AH45)</f>
        <v>#REF!</v>
      </c>
      <c r="AI46" s="63" t="e">
        <f>SUM(AI33:AI45)</f>
        <v>#REF!</v>
      </c>
      <c r="AJ46" s="63" t="e">
        <f>SUM(AJ33:AJ45)</f>
        <v>#REF!</v>
      </c>
      <c r="AK46" s="63" t="e">
        <f t="shared" si="33"/>
        <v>#REF!</v>
      </c>
      <c r="AL46" s="63" t="e">
        <f t="shared" si="34"/>
        <v>#REF!</v>
      </c>
    </row>
  </sheetData>
  <mergeCells count="22">
    <mergeCell ref="AA6:AF6"/>
    <mergeCell ref="A3:AL3"/>
    <mergeCell ref="A2:AL2"/>
    <mergeCell ref="A4:AL4"/>
    <mergeCell ref="A5:B5"/>
    <mergeCell ref="C5:E5"/>
    <mergeCell ref="AG31:AL31"/>
    <mergeCell ref="AG6:AL6"/>
    <mergeCell ref="A30:B30"/>
    <mergeCell ref="A31:A32"/>
    <mergeCell ref="B31:B32"/>
    <mergeCell ref="C31:H31"/>
    <mergeCell ref="I31:N31"/>
    <mergeCell ref="O31:T31"/>
    <mergeCell ref="U31:Z31"/>
    <mergeCell ref="AA31:AF31"/>
    <mergeCell ref="A6:A7"/>
    <mergeCell ref="B6:B7"/>
    <mergeCell ref="C6:H6"/>
    <mergeCell ref="I6:N6"/>
    <mergeCell ref="O6:T6"/>
    <mergeCell ref="U6:Z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21" sqref="H21"/>
    </sheetView>
  </sheetViews>
  <sheetFormatPr baseColWidth="10" defaultRowHeight="15" x14ac:dyDescent="0.25"/>
  <cols>
    <col min="1" max="1" width="6.5703125" style="2" customWidth="1"/>
    <col min="2" max="2" width="15.7109375" customWidth="1"/>
    <col min="3" max="3" width="12.85546875" style="2" customWidth="1"/>
    <col min="4" max="4" width="8.140625" customWidth="1"/>
    <col min="5" max="5" width="10.140625" customWidth="1"/>
    <col min="6" max="6" width="8.140625" customWidth="1"/>
    <col min="7" max="7" width="11.140625" customWidth="1"/>
    <col min="8" max="8" width="8.140625" customWidth="1"/>
    <col min="9" max="9" width="10.42578125" customWidth="1"/>
    <col min="10" max="10" width="42" customWidth="1"/>
  </cols>
  <sheetData>
    <row r="1" spans="1:10" ht="15.75" x14ac:dyDescent="0.25">
      <c r="A1" s="117" t="s">
        <v>34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 customHeight="1" x14ac:dyDescent="0.25">
      <c r="A2" s="109" t="s">
        <v>102</v>
      </c>
      <c r="B2" s="109"/>
      <c r="C2" s="109"/>
      <c r="D2" s="109"/>
      <c r="E2" s="109"/>
      <c r="F2" s="109"/>
      <c r="G2" s="109"/>
      <c r="H2" s="109"/>
      <c r="I2" s="109"/>
    </row>
    <row r="3" spans="1:10" ht="31.5" customHeight="1" x14ac:dyDescent="0.25">
      <c r="A3" s="115" t="s">
        <v>0</v>
      </c>
      <c r="B3" s="115" t="s">
        <v>101</v>
      </c>
      <c r="C3" s="115" t="s">
        <v>28</v>
      </c>
      <c r="D3" s="120" t="s">
        <v>25</v>
      </c>
      <c r="E3" s="121"/>
      <c r="F3" s="120" t="s">
        <v>29</v>
      </c>
      <c r="G3" s="121"/>
      <c r="H3" s="120" t="s">
        <v>30</v>
      </c>
      <c r="I3" s="121"/>
      <c r="J3" s="118" t="s">
        <v>41</v>
      </c>
    </row>
    <row r="4" spans="1:10" x14ac:dyDescent="0.25">
      <c r="A4" s="116"/>
      <c r="B4" s="116"/>
      <c r="C4" s="116"/>
      <c r="D4" s="15" t="s">
        <v>26</v>
      </c>
      <c r="E4" s="15" t="s">
        <v>27</v>
      </c>
      <c r="F4" s="15" t="s">
        <v>26</v>
      </c>
      <c r="G4" s="15" t="s">
        <v>27</v>
      </c>
      <c r="H4" s="15" t="s">
        <v>26</v>
      </c>
      <c r="I4" s="15" t="s">
        <v>27</v>
      </c>
      <c r="J4" s="119"/>
    </row>
    <row r="5" spans="1:10" ht="22.5" customHeight="1" x14ac:dyDescent="0.25">
      <c r="A5" s="6">
        <v>1</v>
      </c>
      <c r="B5" s="5" t="s">
        <v>106</v>
      </c>
      <c r="C5" s="6">
        <f>(D5+F5+H5)</f>
        <v>313</v>
      </c>
      <c r="D5" s="6">
        <v>283</v>
      </c>
      <c r="E5" s="6">
        <f t="shared" ref="E5:E17" si="0">D5*100/C5</f>
        <v>90.415335463258785</v>
      </c>
      <c r="F5" s="6">
        <v>26</v>
      </c>
      <c r="G5" s="6">
        <f t="shared" ref="G5:G17" si="1">F5*100/C5</f>
        <v>8.3067092651757193</v>
      </c>
      <c r="H5" s="6">
        <v>4</v>
      </c>
      <c r="I5" s="7">
        <f t="shared" ref="I5:I17" si="2">H5/C5</f>
        <v>1.2779552715654952E-2</v>
      </c>
      <c r="J5" s="23"/>
    </row>
    <row r="6" spans="1:10" ht="18" customHeight="1" x14ac:dyDescent="0.25">
      <c r="A6" s="6">
        <v>2</v>
      </c>
      <c r="B6" s="5" t="s">
        <v>107</v>
      </c>
      <c r="C6" s="6">
        <f t="shared" ref="C6:C17" si="3">(D6+F6+H6)</f>
        <v>404</v>
      </c>
      <c r="D6" s="6">
        <v>332</v>
      </c>
      <c r="E6" s="6">
        <f t="shared" si="0"/>
        <v>82.178217821782184</v>
      </c>
      <c r="F6" s="6">
        <v>64</v>
      </c>
      <c r="G6" s="6">
        <f t="shared" si="1"/>
        <v>15.841584158415841</v>
      </c>
      <c r="H6" s="6">
        <v>8</v>
      </c>
      <c r="I6" s="7">
        <f t="shared" si="2"/>
        <v>1.9801980198019802E-2</v>
      </c>
      <c r="J6" s="23" t="s">
        <v>97</v>
      </c>
    </row>
    <row r="7" spans="1:10" ht="18" customHeight="1" x14ac:dyDescent="0.25">
      <c r="A7" s="6">
        <v>3</v>
      </c>
      <c r="B7" s="5" t="s">
        <v>108</v>
      </c>
      <c r="C7" s="6">
        <f t="shared" si="3"/>
        <v>400</v>
      </c>
      <c r="D7" s="6">
        <v>307</v>
      </c>
      <c r="E7" s="6">
        <f t="shared" si="0"/>
        <v>76.75</v>
      </c>
      <c r="F7" s="6">
        <v>78</v>
      </c>
      <c r="G7" s="6">
        <f t="shared" si="1"/>
        <v>19.5</v>
      </c>
      <c r="H7" s="6">
        <v>15</v>
      </c>
      <c r="I7" s="7">
        <f t="shared" si="2"/>
        <v>3.7499999999999999E-2</v>
      </c>
      <c r="J7" s="23" t="s">
        <v>99</v>
      </c>
    </row>
    <row r="8" spans="1:10" ht="18" hidden="1" customHeight="1" x14ac:dyDescent="0.25">
      <c r="A8" s="6"/>
      <c r="B8" s="5"/>
      <c r="C8" s="6">
        <f t="shared" si="3"/>
        <v>0</v>
      </c>
      <c r="D8" s="6"/>
      <c r="E8" s="6" t="e">
        <f t="shared" si="0"/>
        <v>#DIV/0!</v>
      </c>
      <c r="F8" s="6"/>
      <c r="G8" s="6" t="e">
        <f t="shared" si="1"/>
        <v>#DIV/0!</v>
      </c>
      <c r="H8" s="6"/>
      <c r="I8" s="7" t="e">
        <f t="shared" si="2"/>
        <v>#DIV/0!</v>
      </c>
      <c r="J8" s="8"/>
    </row>
    <row r="9" spans="1:10" ht="18" hidden="1" customHeight="1" x14ac:dyDescent="0.25">
      <c r="A9" s="6"/>
      <c r="B9" s="5"/>
      <c r="C9" s="6">
        <f t="shared" si="3"/>
        <v>0</v>
      </c>
      <c r="D9" s="6"/>
      <c r="E9" s="6" t="e">
        <f t="shared" si="0"/>
        <v>#DIV/0!</v>
      </c>
      <c r="F9" s="6"/>
      <c r="G9" s="6" t="e">
        <f t="shared" si="1"/>
        <v>#DIV/0!</v>
      </c>
      <c r="H9" s="6"/>
      <c r="I9" s="7" t="e">
        <f t="shared" si="2"/>
        <v>#DIV/0!</v>
      </c>
      <c r="J9" s="23"/>
    </row>
    <row r="10" spans="1:10" ht="18" hidden="1" customHeight="1" x14ac:dyDescent="0.25">
      <c r="A10" s="6">
        <v>6</v>
      </c>
      <c r="B10" s="5"/>
      <c r="C10" s="6">
        <f t="shared" si="3"/>
        <v>0</v>
      </c>
      <c r="D10" s="6"/>
      <c r="E10" s="6" t="e">
        <f t="shared" si="0"/>
        <v>#DIV/0!</v>
      </c>
      <c r="F10" s="6"/>
      <c r="G10" s="6" t="e">
        <f t="shared" si="1"/>
        <v>#DIV/0!</v>
      </c>
      <c r="H10" s="6"/>
      <c r="I10" s="7" t="e">
        <f t="shared" si="2"/>
        <v>#DIV/0!</v>
      </c>
      <c r="J10" s="23"/>
    </row>
    <row r="11" spans="1:10" ht="18" hidden="1" customHeight="1" x14ac:dyDescent="0.25">
      <c r="A11" s="6">
        <v>7</v>
      </c>
      <c r="B11" s="5"/>
      <c r="C11" s="6">
        <f t="shared" si="3"/>
        <v>0</v>
      </c>
      <c r="D11" s="8"/>
      <c r="E11" s="6" t="e">
        <f t="shared" si="0"/>
        <v>#DIV/0!</v>
      </c>
      <c r="F11" s="8"/>
      <c r="G11" s="6" t="e">
        <f t="shared" si="1"/>
        <v>#DIV/0!</v>
      </c>
      <c r="H11" s="8"/>
      <c r="I11" s="7" t="e">
        <f t="shared" si="2"/>
        <v>#DIV/0!</v>
      </c>
      <c r="J11" s="8"/>
    </row>
    <row r="12" spans="1:10" ht="18" hidden="1" customHeight="1" x14ac:dyDescent="0.25">
      <c r="A12" s="6">
        <v>8</v>
      </c>
      <c r="B12" s="5"/>
      <c r="C12" s="6">
        <f t="shared" si="3"/>
        <v>0</v>
      </c>
      <c r="D12" s="8"/>
      <c r="E12" s="6" t="e">
        <f t="shared" si="0"/>
        <v>#DIV/0!</v>
      </c>
      <c r="F12" s="8"/>
      <c r="G12" s="6" t="e">
        <f t="shared" si="1"/>
        <v>#DIV/0!</v>
      </c>
      <c r="H12" s="8"/>
      <c r="I12" s="7" t="e">
        <f t="shared" si="2"/>
        <v>#DIV/0!</v>
      </c>
      <c r="J12" s="8"/>
    </row>
    <row r="13" spans="1:10" ht="18" hidden="1" customHeight="1" x14ac:dyDescent="0.25">
      <c r="A13" s="6">
        <v>9</v>
      </c>
      <c r="B13" s="5"/>
      <c r="C13" s="6">
        <f t="shared" si="3"/>
        <v>0</v>
      </c>
      <c r="D13" s="6"/>
      <c r="E13" s="6" t="e">
        <f t="shared" si="0"/>
        <v>#DIV/0!</v>
      </c>
      <c r="F13" s="6"/>
      <c r="G13" s="6" t="e">
        <f t="shared" si="1"/>
        <v>#DIV/0!</v>
      </c>
      <c r="H13" s="6"/>
      <c r="I13" s="7" t="e">
        <f t="shared" si="2"/>
        <v>#DIV/0!</v>
      </c>
      <c r="J13" s="23"/>
    </row>
    <row r="14" spans="1:10" ht="18" hidden="1" customHeight="1" x14ac:dyDescent="0.25">
      <c r="A14" s="6">
        <v>10</v>
      </c>
      <c r="B14" s="5"/>
      <c r="C14" s="6">
        <f t="shared" si="3"/>
        <v>0</v>
      </c>
      <c r="D14" s="8"/>
      <c r="E14" s="6" t="e">
        <f t="shared" si="0"/>
        <v>#DIV/0!</v>
      </c>
      <c r="F14" s="8"/>
      <c r="G14" s="6" t="e">
        <f t="shared" si="1"/>
        <v>#DIV/0!</v>
      </c>
      <c r="H14" s="8"/>
      <c r="I14" s="7" t="e">
        <f t="shared" si="2"/>
        <v>#DIV/0!</v>
      </c>
      <c r="J14" s="8"/>
    </row>
    <row r="15" spans="1:10" ht="18" hidden="1" customHeight="1" x14ac:dyDescent="0.25">
      <c r="A15" s="6">
        <v>11</v>
      </c>
      <c r="B15" s="5"/>
      <c r="C15" s="6">
        <f t="shared" si="3"/>
        <v>0</v>
      </c>
      <c r="D15" s="8"/>
      <c r="E15" s="6" t="e">
        <f t="shared" si="0"/>
        <v>#DIV/0!</v>
      </c>
      <c r="F15" s="8"/>
      <c r="G15" s="6" t="e">
        <f t="shared" si="1"/>
        <v>#DIV/0!</v>
      </c>
      <c r="H15" s="8"/>
      <c r="I15" s="7" t="e">
        <f t="shared" si="2"/>
        <v>#DIV/0!</v>
      </c>
      <c r="J15" s="8"/>
    </row>
    <row r="16" spans="1:10" ht="18" hidden="1" customHeight="1" x14ac:dyDescent="0.25">
      <c r="A16" s="6">
        <v>12</v>
      </c>
      <c r="B16" s="5"/>
      <c r="C16" s="6">
        <f t="shared" si="3"/>
        <v>0</v>
      </c>
      <c r="D16" s="6"/>
      <c r="E16" s="6" t="e">
        <f t="shared" si="0"/>
        <v>#DIV/0!</v>
      </c>
      <c r="F16" s="6"/>
      <c r="G16" s="6" t="e">
        <f t="shared" si="1"/>
        <v>#DIV/0!</v>
      </c>
      <c r="H16" s="6"/>
      <c r="I16" s="7" t="e">
        <f t="shared" si="2"/>
        <v>#DIV/0!</v>
      </c>
      <c r="J16" s="23"/>
    </row>
    <row r="17" spans="1:10" ht="18" customHeight="1" x14ac:dyDescent="0.25">
      <c r="A17" s="6"/>
      <c r="B17" s="39" t="s">
        <v>92</v>
      </c>
      <c r="C17" s="34">
        <f t="shared" si="3"/>
        <v>1117</v>
      </c>
      <c r="D17" s="34">
        <f>(D5+D6+D7+D8+D9)</f>
        <v>922</v>
      </c>
      <c r="E17" s="34">
        <f t="shared" si="0"/>
        <v>82.542524619516556</v>
      </c>
      <c r="F17" s="34">
        <f>(F5+F6+F7+F8+F9)</f>
        <v>168</v>
      </c>
      <c r="G17" s="34">
        <f t="shared" si="1"/>
        <v>15.04028648164727</v>
      </c>
      <c r="H17" s="34">
        <f>(H5+H6+H7+H8+H9)</f>
        <v>27</v>
      </c>
      <c r="I17" s="40">
        <f t="shared" si="2"/>
        <v>2.4171888988361683E-2</v>
      </c>
      <c r="J17" s="41"/>
    </row>
  </sheetData>
  <mergeCells count="9">
    <mergeCell ref="B3:B4"/>
    <mergeCell ref="A3:A4"/>
    <mergeCell ref="A2:I2"/>
    <mergeCell ref="A1:J1"/>
    <mergeCell ref="J3:J4"/>
    <mergeCell ref="D3:E3"/>
    <mergeCell ref="F3:G3"/>
    <mergeCell ref="H3:I3"/>
    <mergeCell ref="C3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2" sqref="E12:E13"/>
    </sheetView>
  </sheetViews>
  <sheetFormatPr baseColWidth="10" defaultRowHeight="15" x14ac:dyDescent="0.25"/>
  <cols>
    <col min="1" max="1" width="6.5703125" style="2" customWidth="1"/>
    <col min="2" max="2" width="16.85546875" customWidth="1"/>
    <col min="3" max="3" width="12.85546875" style="2" customWidth="1"/>
    <col min="4" max="4" width="8.140625" customWidth="1"/>
    <col min="5" max="5" width="11.140625" customWidth="1"/>
    <col min="6" max="8" width="8.140625" customWidth="1"/>
    <col min="9" max="9" width="10.42578125" customWidth="1"/>
    <col min="10" max="10" width="48.85546875" customWidth="1"/>
  </cols>
  <sheetData>
    <row r="1" spans="1:10" ht="15.75" x14ac:dyDescent="0.25">
      <c r="A1" s="117" t="s">
        <v>33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 customHeight="1" x14ac:dyDescent="0.25">
      <c r="A2" s="95" t="s">
        <v>103</v>
      </c>
      <c r="B2" s="95"/>
      <c r="C2" s="95"/>
      <c r="D2" s="95"/>
      <c r="E2" s="95"/>
      <c r="F2" s="95"/>
      <c r="G2" s="95"/>
      <c r="H2" s="95"/>
      <c r="I2" s="95"/>
      <c r="J2" s="19"/>
    </row>
    <row r="3" spans="1:10" ht="31.5" customHeight="1" x14ac:dyDescent="0.25">
      <c r="A3" s="115" t="s">
        <v>0</v>
      </c>
      <c r="B3" s="115" t="s">
        <v>101</v>
      </c>
      <c r="C3" s="115" t="s">
        <v>28</v>
      </c>
      <c r="D3" s="120" t="s">
        <v>25</v>
      </c>
      <c r="E3" s="121"/>
      <c r="F3" s="120" t="s">
        <v>31</v>
      </c>
      <c r="G3" s="121"/>
      <c r="H3" s="120" t="s">
        <v>32</v>
      </c>
      <c r="I3" s="121"/>
      <c r="J3" s="118" t="s">
        <v>41</v>
      </c>
    </row>
    <row r="4" spans="1:10" x14ac:dyDescent="0.25">
      <c r="A4" s="116"/>
      <c r="B4" s="116"/>
      <c r="C4" s="116"/>
      <c r="D4" s="15" t="s">
        <v>26</v>
      </c>
      <c r="E4" s="15" t="s">
        <v>27</v>
      </c>
      <c r="F4" s="15" t="s">
        <v>26</v>
      </c>
      <c r="G4" s="15" t="s">
        <v>27</v>
      </c>
      <c r="H4" s="15" t="s">
        <v>26</v>
      </c>
      <c r="I4" s="15" t="s">
        <v>27</v>
      </c>
      <c r="J4" s="119"/>
    </row>
    <row r="5" spans="1:10" ht="19.5" customHeight="1" x14ac:dyDescent="0.25">
      <c r="A5" s="20">
        <v>1</v>
      </c>
      <c r="B5" s="21" t="s">
        <v>106</v>
      </c>
      <c r="C5" s="20">
        <f>(D5+F5+H5)</f>
        <v>215</v>
      </c>
      <c r="D5" s="20">
        <v>183</v>
      </c>
      <c r="E5" s="20">
        <f>D5*100/C5</f>
        <v>85.116279069767444</v>
      </c>
      <c r="F5" s="20">
        <v>32</v>
      </c>
      <c r="G5" s="20">
        <f>F5*100/C5</f>
        <v>14.883720930232558</v>
      </c>
      <c r="H5" s="20">
        <v>0</v>
      </c>
      <c r="I5" s="22">
        <f t="shared" ref="I5:I10" si="0">H5/C5</f>
        <v>0</v>
      </c>
      <c r="J5" s="44"/>
    </row>
    <row r="6" spans="1:10" ht="19.5" customHeight="1" x14ac:dyDescent="0.25">
      <c r="A6" s="20">
        <v>2</v>
      </c>
      <c r="B6" s="21" t="s">
        <v>107</v>
      </c>
      <c r="C6" s="20">
        <f t="shared" ref="C6:C9" si="1">(D6+F6+H6)</f>
        <v>236</v>
      </c>
      <c r="D6" s="20">
        <v>200</v>
      </c>
      <c r="E6" s="20">
        <f t="shared" ref="E6:E10" si="2">D6*100/C6</f>
        <v>84.745762711864401</v>
      </c>
      <c r="F6" s="20">
        <v>35</v>
      </c>
      <c r="G6" s="20">
        <f t="shared" ref="G6:G10" si="3">F6*100/C6</f>
        <v>14.830508474576272</v>
      </c>
      <c r="H6" s="20">
        <v>1</v>
      </c>
      <c r="I6" s="22">
        <f t="shared" si="0"/>
        <v>4.2372881355932203E-3</v>
      </c>
      <c r="J6" s="23" t="s">
        <v>98</v>
      </c>
    </row>
    <row r="7" spans="1:10" ht="19.5" customHeight="1" x14ac:dyDescent="0.25">
      <c r="A7" s="20">
        <v>3</v>
      </c>
      <c r="B7" s="21" t="s">
        <v>108</v>
      </c>
      <c r="C7" s="20">
        <f t="shared" si="1"/>
        <v>305</v>
      </c>
      <c r="D7" s="20">
        <v>228</v>
      </c>
      <c r="E7" s="20">
        <f t="shared" si="2"/>
        <v>74.754098360655732</v>
      </c>
      <c r="F7" s="20">
        <v>70</v>
      </c>
      <c r="G7" s="20">
        <f t="shared" si="3"/>
        <v>22.950819672131146</v>
      </c>
      <c r="H7" s="20">
        <v>7</v>
      </c>
      <c r="I7" s="22">
        <f t="shared" si="0"/>
        <v>2.2950819672131147E-2</v>
      </c>
      <c r="J7" s="23" t="s">
        <v>100</v>
      </c>
    </row>
    <row r="8" spans="1:10" ht="19.5" hidden="1" customHeight="1" x14ac:dyDescent="0.25">
      <c r="A8" s="20"/>
      <c r="B8" s="21"/>
      <c r="C8" s="20">
        <f t="shared" si="1"/>
        <v>0</v>
      </c>
      <c r="D8" s="20"/>
      <c r="E8" s="20" t="e">
        <f t="shared" si="2"/>
        <v>#DIV/0!</v>
      </c>
      <c r="F8" s="20"/>
      <c r="G8" s="20" t="e">
        <f t="shared" si="3"/>
        <v>#DIV/0!</v>
      </c>
      <c r="H8" s="20"/>
      <c r="I8" s="22" t="e">
        <f t="shared" si="0"/>
        <v>#DIV/0!</v>
      </c>
      <c r="J8" s="44"/>
    </row>
    <row r="9" spans="1:10" ht="19.5" hidden="1" customHeight="1" x14ac:dyDescent="0.25">
      <c r="A9" s="20"/>
      <c r="B9" s="21"/>
      <c r="C9" s="20">
        <f t="shared" si="1"/>
        <v>0</v>
      </c>
      <c r="D9" s="20"/>
      <c r="E9" s="20" t="e">
        <f t="shared" si="2"/>
        <v>#DIV/0!</v>
      </c>
      <c r="F9" s="20"/>
      <c r="G9" s="20" t="e">
        <f t="shared" si="3"/>
        <v>#DIV/0!</v>
      </c>
      <c r="H9" s="20"/>
      <c r="I9" s="22" t="e">
        <f t="shared" si="0"/>
        <v>#DIV/0!</v>
      </c>
      <c r="J9" s="44"/>
    </row>
    <row r="10" spans="1:10" ht="19.5" customHeight="1" x14ac:dyDescent="0.25">
      <c r="A10" s="20"/>
      <c r="B10" s="42" t="s">
        <v>92</v>
      </c>
      <c r="C10" s="43">
        <f>(C5+C6+C7+C8+C9)</f>
        <v>756</v>
      </c>
      <c r="D10" s="43">
        <f>(D5+D6+D7+D8+D9)</f>
        <v>611</v>
      </c>
      <c r="E10" s="43">
        <f t="shared" si="2"/>
        <v>80.820105820105823</v>
      </c>
      <c r="F10" s="43">
        <f>(F5+F6+F7+F8+F9)</f>
        <v>137</v>
      </c>
      <c r="G10" s="43">
        <f t="shared" si="3"/>
        <v>18.12169312169312</v>
      </c>
      <c r="H10" s="43">
        <f>(H5+H6+H7+H8+H9)</f>
        <v>8</v>
      </c>
      <c r="I10" s="90">
        <f t="shared" si="0"/>
        <v>1.0582010582010581E-2</v>
      </c>
      <c r="J10" s="41"/>
    </row>
  </sheetData>
  <mergeCells count="9">
    <mergeCell ref="J3:J4"/>
    <mergeCell ref="A1:J1"/>
    <mergeCell ref="A3:A4"/>
    <mergeCell ref="B3:B4"/>
    <mergeCell ref="C3:C4"/>
    <mergeCell ref="D3:E3"/>
    <mergeCell ref="F3:G3"/>
    <mergeCell ref="H3:I3"/>
    <mergeCell ref="A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66" zoomScaleNormal="66" workbookViewId="0">
      <selection activeCell="G17" sqref="G17"/>
    </sheetView>
  </sheetViews>
  <sheetFormatPr baseColWidth="10" defaultRowHeight="15" x14ac:dyDescent="0.25"/>
  <cols>
    <col min="1" max="1" width="25.85546875" style="28" customWidth="1"/>
    <col min="2" max="2" width="13.28515625" style="54" customWidth="1"/>
    <col min="3" max="3" width="16.42578125" style="54" customWidth="1"/>
    <col min="4" max="4" width="16" style="54" customWidth="1"/>
    <col min="5" max="5" width="15.28515625" style="54" customWidth="1"/>
    <col min="6" max="6" width="17.7109375" style="54" customWidth="1"/>
    <col min="7" max="7" width="11.85546875" style="54" customWidth="1"/>
    <col min="8" max="8" width="14.140625" style="54" customWidth="1"/>
    <col min="9" max="9" width="16.5703125" style="54" customWidth="1"/>
    <col min="10" max="10" width="20.85546875" style="54" customWidth="1"/>
    <col min="11" max="11" width="22.85546875" style="54" customWidth="1"/>
    <col min="12" max="12" width="23" style="54" customWidth="1"/>
    <col min="13" max="13" width="13.7109375" style="54" customWidth="1"/>
    <col min="14" max="14" width="15.140625" style="54" customWidth="1"/>
    <col min="15" max="16384" width="11.42578125" style="28"/>
  </cols>
  <sheetData>
    <row r="1" spans="1:16" ht="20.25" customHeight="1" x14ac:dyDescent="0.25">
      <c r="A1" s="94" t="s">
        <v>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6" ht="20.25" customHeight="1" x14ac:dyDescent="0.25">
      <c r="A2" s="94" t="s">
        <v>65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6" ht="18.75" customHeight="1" x14ac:dyDescent="0.25">
      <c r="A3" s="122" t="s">
        <v>104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58"/>
      <c r="O3" s="57"/>
      <c r="P3" s="57"/>
    </row>
    <row r="4" spans="1:16" x14ac:dyDescent="0.2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7"/>
      <c r="P4" s="57"/>
    </row>
    <row r="5" spans="1:16" ht="15" customHeight="1" x14ac:dyDescent="0.25">
      <c r="A5" s="123" t="s">
        <v>101</v>
      </c>
      <c r="B5" s="124" t="s">
        <v>66</v>
      </c>
      <c r="C5" s="124"/>
      <c r="D5" s="124"/>
      <c r="E5" s="124" t="s">
        <v>67</v>
      </c>
      <c r="F5" s="124"/>
      <c r="G5" s="124"/>
      <c r="H5" s="124"/>
      <c r="I5" s="124"/>
      <c r="J5" s="124"/>
      <c r="K5" s="124"/>
      <c r="L5" s="124"/>
      <c r="M5" s="124"/>
      <c r="N5" s="124"/>
      <c r="O5" s="77"/>
    </row>
    <row r="6" spans="1:16" ht="59.25" customHeight="1" x14ac:dyDescent="0.25">
      <c r="A6" s="123"/>
      <c r="B6" s="78" t="s">
        <v>68</v>
      </c>
      <c r="C6" s="78" t="s">
        <v>69</v>
      </c>
      <c r="D6" s="78" t="s">
        <v>70</v>
      </c>
      <c r="E6" s="78" t="s">
        <v>71</v>
      </c>
      <c r="F6" s="78" t="s">
        <v>72</v>
      </c>
      <c r="G6" s="78" t="s">
        <v>73</v>
      </c>
      <c r="H6" s="78" t="s">
        <v>74</v>
      </c>
      <c r="I6" s="78" t="s">
        <v>75</v>
      </c>
      <c r="J6" s="78" t="s">
        <v>76</v>
      </c>
      <c r="K6" s="78" t="s">
        <v>77</v>
      </c>
      <c r="L6" s="78" t="s">
        <v>78</v>
      </c>
      <c r="M6" s="78" t="s">
        <v>79</v>
      </c>
      <c r="N6" s="79" t="s">
        <v>80</v>
      </c>
      <c r="O6" s="77" t="s">
        <v>42</v>
      </c>
    </row>
    <row r="7" spans="1:16" ht="15.75" customHeight="1" x14ac:dyDescent="0.25">
      <c r="A7" s="80" t="s">
        <v>106</v>
      </c>
      <c r="B7" s="81">
        <v>1749</v>
      </c>
      <c r="C7" s="81">
        <v>1128</v>
      </c>
      <c r="D7" s="81">
        <v>1514</v>
      </c>
      <c r="E7" s="81">
        <v>26400</v>
      </c>
      <c r="F7" s="81">
        <v>152876</v>
      </c>
      <c r="G7" s="81">
        <v>71959</v>
      </c>
      <c r="H7" s="81">
        <v>20240</v>
      </c>
      <c r="I7" s="81">
        <v>43789</v>
      </c>
      <c r="J7" s="81">
        <v>1930</v>
      </c>
      <c r="K7" s="81">
        <v>44405</v>
      </c>
      <c r="L7" s="81">
        <v>97063</v>
      </c>
      <c r="M7" s="81">
        <v>11364</v>
      </c>
      <c r="N7" s="81">
        <v>443</v>
      </c>
      <c r="O7" s="82"/>
      <c r="P7" s="57"/>
    </row>
    <row r="8" spans="1:16" ht="15.75" customHeight="1" x14ac:dyDescent="0.25">
      <c r="A8" s="80" t="s">
        <v>112</v>
      </c>
      <c r="B8" s="81">
        <v>2446</v>
      </c>
      <c r="C8" s="81">
        <v>1266</v>
      </c>
      <c r="D8" s="81">
        <v>3519</v>
      </c>
      <c r="E8" s="81">
        <v>21746</v>
      </c>
      <c r="F8" s="81">
        <v>189127</v>
      </c>
      <c r="G8" s="81">
        <v>97543</v>
      </c>
      <c r="H8" s="81">
        <v>38282</v>
      </c>
      <c r="I8" s="81">
        <v>73464</v>
      </c>
      <c r="J8" s="81">
        <v>3245</v>
      </c>
      <c r="K8" s="81">
        <v>113130</v>
      </c>
      <c r="L8" s="81">
        <v>109178</v>
      </c>
      <c r="M8" s="81">
        <v>12972</v>
      </c>
      <c r="N8" s="81">
        <v>1018</v>
      </c>
      <c r="O8" s="82"/>
      <c r="P8" s="57"/>
    </row>
    <row r="9" spans="1:16" ht="15.75" customHeight="1" x14ac:dyDescent="0.25">
      <c r="A9" s="80" t="s">
        <v>108</v>
      </c>
      <c r="B9" s="81">
        <v>3348</v>
      </c>
      <c r="C9" s="81">
        <v>1702</v>
      </c>
      <c r="D9" s="81">
        <v>7112</v>
      </c>
      <c r="E9" s="81">
        <v>29222</v>
      </c>
      <c r="F9" s="81">
        <v>281236</v>
      </c>
      <c r="G9" s="81">
        <v>116429</v>
      </c>
      <c r="H9" s="81">
        <v>40938</v>
      </c>
      <c r="I9" s="81">
        <v>117516</v>
      </c>
      <c r="J9" s="81">
        <v>3931</v>
      </c>
      <c r="K9" s="81">
        <v>74280</v>
      </c>
      <c r="L9" s="81">
        <v>147410</v>
      </c>
      <c r="M9" s="81">
        <v>23953</v>
      </c>
      <c r="N9" s="81">
        <v>1203</v>
      </c>
      <c r="O9" s="82"/>
      <c r="P9" s="57"/>
    </row>
    <row r="10" spans="1:16" ht="15.75" hidden="1" customHeight="1" x14ac:dyDescent="0.2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  <c r="P10" s="57"/>
    </row>
    <row r="11" spans="1:16" s="71" customFormat="1" ht="15.75" hidden="1" customHeight="1" x14ac:dyDescent="0.25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P11" s="70"/>
    </row>
    <row r="12" spans="1:16" ht="36" customHeight="1" x14ac:dyDescent="0.25">
      <c r="A12" s="86" t="s">
        <v>105</v>
      </c>
      <c r="B12" s="87">
        <f t="shared" ref="B12:N12" si="0">SUM(B7:B11)</f>
        <v>7543</v>
      </c>
      <c r="C12" s="87">
        <f t="shared" si="0"/>
        <v>4096</v>
      </c>
      <c r="D12" s="87">
        <f t="shared" si="0"/>
        <v>12145</v>
      </c>
      <c r="E12" s="87">
        <f t="shared" si="0"/>
        <v>77368</v>
      </c>
      <c r="F12" s="87">
        <f t="shared" si="0"/>
        <v>623239</v>
      </c>
      <c r="G12" s="87">
        <f t="shared" si="0"/>
        <v>285931</v>
      </c>
      <c r="H12" s="87">
        <f t="shared" si="0"/>
        <v>99460</v>
      </c>
      <c r="I12" s="87">
        <f t="shared" si="0"/>
        <v>234769</v>
      </c>
      <c r="J12" s="87">
        <f t="shared" si="0"/>
        <v>9106</v>
      </c>
      <c r="K12" s="87">
        <f t="shared" si="0"/>
        <v>231815</v>
      </c>
      <c r="L12" s="87">
        <f t="shared" si="0"/>
        <v>353651</v>
      </c>
      <c r="M12" s="87">
        <f t="shared" si="0"/>
        <v>48289</v>
      </c>
      <c r="N12" s="87">
        <f t="shared" si="0"/>
        <v>2664</v>
      </c>
      <c r="O12" s="88"/>
      <c r="P12" s="57"/>
    </row>
    <row r="13" spans="1:16" x14ac:dyDescent="0.2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7"/>
      <c r="P13" s="57"/>
    </row>
    <row r="14" spans="1:16" x14ac:dyDescent="0.25">
      <c r="A14" s="57" t="s">
        <v>81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7"/>
      <c r="P14" s="57"/>
    </row>
    <row r="15" spans="1:16" x14ac:dyDescent="0.25">
      <c r="A15" s="57" t="s">
        <v>82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7"/>
      <c r="P15" s="57"/>
    </row>
  </sheetData>
  <mergeCells count="6">
    <mergeCell ref="A3:M3"/>
    <mergeCell ref="A5:A6"/>
    <mergeCell ref="B5:D5"/>
    <mergeCell ref="E5:N5"/>
    <mergeCell ref="A1:N1"/>
    <mergeCell ref="A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ADHERENCIA</vt:lpstr>
      <vt:lpstr>ADH 5 MOM</vt:lpstr>
      <vt:lpstr>ADH X PROF</vt:lpstr>
      <vt:lpstr>HIGIENE DE MANOS</vt:lpstr>
      <vt:lpstr>DISPONIBILIDAD DE INSUMOS Y MAT</vt:lpstr>
      <vt:lpstr>INVENTARIO DE EPP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UAP</dc:creator>
  <cp:lastModifiedBy>TuSoft</cp:lastModifiedBy>
  <cp:lastPrinted>2021-06-03T21:37:35Z</cp:lastPrinted>
  <dcterms:created xsi:type="dcterms:W3CDTF">2019-04-10T20:13:19Z</dcterms:created>
  <dcterms:modified xsi:type="dcterms:W3CDTF">2021-06-29T00:07:58Z</dcterms:modified>
</cp:coreProperties>
</file>