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410" yWindow="150" windowWidth="9915" windowHeight="10575" firstSheet="1" activeTab="1"/>
  </bookViews>
  <sheets>
    <sheet name="ADHERENCIA" sheetId="52" r:id="rId1"/>
    <sheet name="ADH 5 MOM" sheetId="53" r:id="rId2"/>
    <sheet name="ADH X PROF" sheetId="54" r:id="rId3"/>
    <sheet name="HIGIENE DE MANOS" sheetId="50" r:id="rId4"/>
    <sheet name="DISPONIBILIDAD DE INSUMOS Y MAT" sheetId="51" r:id="rId5"/>
    <sheet name="INVENTARIO DE EPP" sheetId="55" r:id="rId6"/>
  </sheets>
  <definedNames/>
  <calcPr calcId="162913"/>
</workbook>
</file>

<file path=xl/sharedStrings.xml><?xml version="1.0" encoding="utf-8"?>
<sst xmlns="http://schemas.openxmlformats.org/spreadsheetml/2006/main" count="314" uniqueCount="130">
  <si>
    <t xml:space="preserve">N° </t>
  </si>
  <si>
    <t xml:space="preserve">FM </t>
  </si>
  <si>
    <t xml:space="preserve">LM </t>
  </si>
  <si>
    <t xml:space="preserve">omisión </t>
  </si>
  <si>
    <t xml:space="preserve">guantes </t>
  </si>
  <si>
    <t xml:space="preserve">total </t>
  </si>
  <si>
    <t xml:space="preserve">TOTAL </t>
  </si>
  <si>
    <t xml:space="preserve">Indicación </t>
  </si>
  <si>
    <t xml:space="preserve">Ant. pac. </t>
  </si>
  <si>
    <t xml:space="preserve">Ant. asept. </t>
  </si>
  <si>
    <t xml:space="preserve">Desp. fc. </t>
  </si>
  <si>
    <t xml:space="preserve">Desp. pac. </t>
  </si>
  <si>
    <t xml:space="preserve">Desp. ent. Pac. </t>
  </si>
  <si>
    <t xml:space="preserve">C </t>
  </si>
  <si>
    <t xml:space="preserve">NC </t>
  </si>
  <si>
    <t>% CUMPLIMIENTO DE PASOS</t>
  </si>
  <si>
    <t>11 PASOS LM</t>
  </si>
  <si>
    <t>8 PASOS FM</t>
  </si>
  <si>
    <t>DIRESA JUNIN</t>
  </si>
  <si>
    <t>HRDCQ DANIEL A. CARRION</t>
  </si>
  <si>
    <t>HRDMI EL CARMEN</t>
  </si>
  <si>
    <t>RED VALLE DEL MANTARO</t>
  </si>
  <si>
    <t>RED CHUPACA</t>
  </si>
  <si>
    <t>IREN CENTRO</t>
  </si>
  <si>
    <t>RED JAUJA</t>
  </si>
  <si>
    <t>RED TARMA</t>
  </si>
  <si>
    <t>RED JUNIN</t>
  </si>
  <si>
    <t>RED CHANCHAMAYO</t>
  </si>
  <si>
    <t>RED PICHANAKI</t>
  </si>
  <si>
    <t>RED SATIPO</t>
  </si>
  <si>
    <t>RED PANGOA</t>
  </si>
  <si>
    <t>TOTAL DIRESA JUNIN</t>
  </si>
  <si>
    <t>ADHERENCIA DE HIGIENE DE MANOS -AÑO 2020</t>
  </si>
  <si>
    <t>SATISFACTORIO (= Ó &gt; 9 PUNTOS)</t>
  </si>
  <si>
    <t>N°</t>
  </si>
  <si>
    <t>%</t>
  </si>
  <si>
    <t>N° TOTAL DE IPRESS (RED / MICRO RED)</t>
  </si>
  <si>
    <t>ACEPTABLE (7 A 8 PUNTOS)</t>
  </si>
  <si>
    <t>DEFICIENTE (= Ó &lt; 6 PUNTOS)</t>
  </si>
  <si>
    <t>ACEPTABLE (6 A 8 PUNTOS)</t>
  </si>
  <si>
    <t>DEFICIENTE (= Ó &lt; 5 PUNTOS)</t>
  </si>
  <si>
    <t>DISPONIBILIDAD DE INSUMOS Y MATERIALES PARA LA HIGIENE DE MANOS</t>
  </si>
  <si>
    <t>SUPERVISION DE HIGIENE DE MANOS</t>
  </si>
  <si>
    <t>OMISION</t>
  </si>
  <si>
    <t>GUANTES</t>
  </si>
  <si>
    <t>TOTAL</t>
  </si>
  <si>
    <t>% ADHERENCIA</t>
  </si>
  <si>
    <t>ADHERENCIA A LA HIGIENE DE MANOS DE ACUERDO AL CUMPLIMIENTO DE PASOS</t>
  </si>
  <si>
    <t>ADHERENCIA A LA HIGIENE DE MANOS DE ACUERDO A TIPOS DE PROFESIONALES</t>
  </si>
  <si>
    <t>OBSERVACION</t>
  </si>
  <si>
    <t>OBSERVACIONES</t>
  </si>
  <si>
    <t>ADHERENCIA A LA HIGIENE DE MANOS</t>
  </si>
  <si>
    <t>ADHERENCIA A LA HIGIENE DE MANOS DE ACUERDO A LOS 5 MOMENTOS</t>
  </si>
  <si>
    <t>MEDICO</t>
  </si>
  <si>
    <t>ENFERMERA</t>
  </si>
  <si>
    <t>OBSTETRA</t>
  </si>
  <si>
    <t>PSICOLOGO</t>
  </si>
  <si>
    <t>NUTRICIONISTA</t>
  </si>
  <si>
    <t>QUIMICO FARMACEUTICO</t>
  </si>
  <si>
    <t>TRABAJADOR SOCIAL</t>
  </si>
  <si>
    <t>TECNICO EN ENFERMERIA</t>
  </si>
  <si>
    <t>AUXILIAR EN ENFERMERIA</t>
  </si>
  <si>
    <t>TECNICO EN FARMACIA</t>
  </si>
  <si>
    <t>PERSONAL ASISTENCIAL:</t>
  </si>
  <si>
    <t>PERSONAL ADMINISTRATIVO Y DE APOYO:</t>
  </si>
  <si>
    <t>ADMINISTRADOR</t>
  </si>
  <si>
    <t>CONTADOR PUBLICO</t>
  </si>
  <si>
    <t>SECRETARIA</t>
  </si>
  <si>
    <t>TECNOLOGO MEDICO</t>
  </si>
  <si>
    <t>TECNICO EN LABORATORIO</t>
  </si>
  <si>
    <t>RESIDENTES</t>
  </si>
  <si>
    <t>BIOLOGO</t>
  </si>
  <si>
    <t>UNIDAD DE PREVENCION Y CONTROL DE INFECCIONES ASOCIADAS A LA ATENCION DE SALUD</t>
  </si>
  <si>
    <t>MONITREO DE EQUIPOS DE PROTECCION PERSONAL  E INSUMOS PARA HIGIENE DE MANOS - DIRESA JUNIN</t>
  </si>
  <si>
    <t>HOSPITAL/ RED DE SALUD</t>
  </si>
  <si>
    <t>HIGIENE DE MANOS</t>
  </si>
  <si>
    <t>EPPS PARA EL PERSONAL DE SALUD</t>
  </si>
  <si>
    <t>JABON LIQUIDO</t>
  </si>
  <si>
    <t>ALCOHOL GEL</t>
  </si>
  <si>
    <t>PAPEL TOALLA</t>
  </si>
  <si>
    <t>MASCARILLA N95</t>
  </si>
  <si>
    <t>MASCARILLA QUIRURGICA</t>
  </si>
  <si>
    <t>GORRO</t>
  </si>
  <si>
    <t>MANDILON ESTERIL</t>
  </si>
  <si>
    <t>MANDILON NO ESTERIL</t>
  </si>
  <si>
    <t>LENTES PROTECTOR</t>
  </si>
  <si>
    <t>GUANTES DESCARTABLES ESTERILES</t>
  </si>
  <si>
    <t>GUANTES DESCARTABLES NO ESTERILES</t>
  </si>
  <si>
    <t>BOTAS</t>
  </si>
  <si>
    <t>PROTECTOR FACIAL</t>
  </si>
  <si>
    <t>HRDCQ DAC</t>
  </si>
  <si>
    <t>Responsable del Informe:</t>
  </si>
  <si>
    <t>Firma del Director:</t>
  </si>
  <si>
    <t>SEGURIDAD</t>
  </si>
  <si>
    <t>SERVICIO DE LAVANDERIA</t>
  </si>
  <si>
    <t>SERVICIOS GENERALES</t>
  </si>
  <si>
    <t>ALUMNOS PRACTICANTES</t>
  </si>
  <si>
    <t>ECONOMISTA</t>
  </si>
  <si>
    <t>TECNICA</t>
  </si>
  <si>
    <t>OTROS</t>
  </si>
  <si>
    <t>ODONTOLOGO</t>
  </si>
  <si>
    <t>IPRESS / MR que fueron supervisados</t>
  </si>
  <si>
    <t xml:space="preserve">FECHA:  </t>
  </si>
  <si>
    <t>TOTAL RSVM</t>
  </si>
  <si>
    <t>MICRO RED DE SALUD / HOSPITAL</t>
  </si>
  <si>
    <t>CHILCA</t>
  </si>
  <si>
    <t>EN ALGUNAS IPRESS FALTA DE AGUA CONSTANTE</t>
  </si>
  <si>
    <t>M.R. CHILCA</t>
  </si>
  <si>
    <t>M.R. COMAS</t>
  </si>
  <si>
    <t>M.R. CONCEPCION</t>
  </si>
  <si>
    <t>M.R TAMBO</t>
  </si>
  <si>
    <t>M.R. LIBERTAD</t>
  </si>
  <si>
    <t>M.R COMAS</t>
  </si>
  <si>
    <t>M.R. TAMBO</t>
  </si>
  <si>
    <t>OBSTETRICIA,EMERGENCIA,ENFERMERIA,TRIAJE Y MEDICINA</t>
  </si>
  <si>
    <t>RSVM</t>
  </si>
  <si>
    <t>LIBERTAD</t>
  </si>
  <si>
    <t>CONCEPCION</t>
  </si>
  <si>
    <t>COMAS</t>
  </si>
  <si>
    <t>TAMBO</t>
  </si>
  <si>
    <t>OBSTETRICIA,EMERGENCIA,ENFERMERIA,TRIAJE , MEDICINA Y ODONTOLOGIA</t>
  </si>
  <si>
    <t>NO PRESENTA INFORMACION</t>
  </si>
  <si>
    <t>OBSTETRICIA,EMERGENCIA,ENFERMERIA,TRIAJE , MEDICINA , ODONTOLOGIA Y PSICOLOGIA</t>
  </si>
  <si>
    <t>TOPICO,ENFERMERIA  Y OBSTETRICIA</t>
  </si>
  <si>
    <t>TOPICO,ENFERMERIA Y OBSTETRICIA</t>
  </si>
  <si>
    <t xml:space="preserve">disponibilidad de insumos para 4 meses </t>
  </si>
  <si>
    <t>TOPICO,ENFERMERIA , MEDICINA,OODONTOLOGIA Y BSTETRICIA</t>
  </si>
  <si>
    <t>TOPICO,ENFERMERIA , MEDICINA, ODONTOLOGIA Y OBSTETRICIA</t>
  </si>
  <si>
    <t>FECHA:  05/09/2020</t>
  </si>
  <si>
    <t xml:space="preserve">FECHA: 05/09/20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</si>
</sst>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6"/>
      <name val="Calibri"/>
      <family val="2"/>
    </font>
    <font>
      <b/>
      <sz val="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9" fontId="13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9" fontId="5" fillId="6" borderId="2" xfId="0" applyNumberFormat="1" applyFont="1" applyFill="1" applyBorder="1" applyAlignment="1">
      <alignment horizontal="center" vertical="center" wrapText="1"/>
    </xf>
    <xf numFmtId="9" fontId="5" fillId="6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zoomScale="90" zoomScaleNormal="90" workbookViewId="0" topLeftCell="C5">
      <selection activeCell="X11" sqref="X11"/>
    </sheetView>
  </sheetViews>
  <sheetFormatPr defaultColWidth="11.421875" defaultRowHeight="15"/>
  <cols>
    <col min="2" max="2" width="5.140625" style="0" customWidth="1"/>
    <col min="3" max="3" width="26.140625" style="0" customWidth="1"/>
    <col min="4" max="8" width="5.7109375" style="0" customWidth="1"/>
    <col min="9" max="9" width="10.421875" style="0" customWidth="1"/>
    <col min="10" max="10" width="36.7109375" style="0" customWidth="1"/>
    <col min="11" max="11" width="5.7109375" style="0" customWidth="1"/>
    <col min="12" max="12" width="18.7109375" style="0" customWidth="1"/>
    <col min="13" max="22" width="5.7109375" style="0" customWidth="1"/>
    <col min="23" max="24" width="10.421875" style="0" customWidth="1"/>
    <col min="25" max="56" width="5.7109375" style="0" customWidth="1"/>
  </cols>
  <sheetData>
    <row r="1" s="3" customFormat="1" ht="15">
      <c r="B1" s="14"/>
    </row>
    <row r="2" spans="2:24" s="3" customFormat="1" ht="15">
      <c r="B2" s="75" t="s">
        <v>32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2:24" s="3" customFormat="1" ht="15">
      <c r="B3" s="75" t="s">
        <v>18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2:24" s="3" customFormat="1" ht="15">
      <c r="B4" s="30"/>
      <c r="C4" s="30"/>
      <c r="D4" s="30"/>
      <c r="E4" s="30"/>
      <c r="F4" s="30"/>
      <c r="G4" s="30"/>
      <c r="H4" s="30"/>
      <c r="I4" s="30"/>
      <c r="J4" s="30"/>
      <c r="K4" s="17"/>
      <c r="L4" s="17"/>
      <c r="M4" s="17"/>
      <c r="N4" s="17"/>
      <c r="O4" s="17"/>
      <c r="P4" s="17"/>
      <c r="Q4" s="39"/>
      <c r="R4" s="39"/>
      <c r="S4" s="17"/>
      <c r="T4" s="17"/>
      <c r="U4" s="17"/>
      <c r="V4" s="17"/>
      <c r="W4" s="17"/>
      <c r="X4" s="17"/>
    </row>
    <row r="5" spans="2:24" s="3" customFormat="1" ht="20.25" customHeight="1">
      <c r="B5" s="75" t="s">
        <v>51</v>
      </c>
      <c r="C5" s="75"/>
      <c r="D5" s="75"/>
      <c r="E5" s="75"/>
      <c r="F5" s="75"/>
      <c r="G5" s="75"/>
      <c r="H5" s="75"/>
      <c r="I5" s="75"/>
      <c r="J5" s="75"/>
      <c r="K5" s="17"/>
      <c r="L5" s="75" t="s">
        <v>47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2:22" s="3" customFormat="1" ht="20.25" customHeight="1">
      <c r="B6" s="76" t="s">
        <v>129</v>
      </c>
      <c r="C6" s="76"/>
      <c r="D6" s="76"/>
      <c r="E6" s="76"/>
      <c r="F6" s="76"/>
      <c r="G6" s="76"/>
      <c r="H6" s="76"/>
      <c r="I6" s="76"/>
      <c r="J6" s="25"/>
      <c r="M6" s="66"/>
      <c r="N6" s="66"/>
      <c r="O6" s="66"/>
      <c r="P6" s="66"/>
      <c r="Q6" s="66"/>
      <c r="R6" s="66"/>
      <c r="S6" s="12"/>
      <c r="T6" s="12"/>
      <c r="U6" s="66"/>
      <c r="V6" s="66"/>
    </row>
    <row r="7" spans="2:24" s="3" customFormat="1" ht="42" customHeight="1">
      <c r="B7" s="4" t="s">
        <v>0</v>
      </c>
      <c r="C7" s="4" t="s">
        <v>104</v>
      </c>
      <c r="D7" s="36" t="s">
        <v>1</v>
      </c>
      <c r="E7" s="36" t="s">
        <v>2</v>
      </c>
      <c r="F7" s="36" t="s">
        <v>43</v>
      </c>
      <c r="G7" s="36" t="s">
        <v>44</v>
      </c>
      <c r="H7" s="36" t="s">
        <v>45</v>
      </c>
      <c r="I7" s="36" t="s">
        <v>46</v>
      </c>
      <c r="J7" s="16" t="s">
        <v>50</v>
      </c>
      <c r="L7" s="18" t="s">
        <v>98</v>
      </c>
      <c r="M7" s="74" t="s">
        <v>107</v>
      </c>
      <c r="N7" s="74"/>
      <c r="O7" s="74" t="s">
        <v>108</v>
      </c>
      <c r="P7" s="74"/>
      <c r="Q7" s="79" t="s">
        <v>109</v>
      </c>
      <c r="R7" s="80"/>
      <c r="S7" s="74" t="s">
        <v>113</v>
      </c>
      <c r="T7" s="74"/>
      <c r="U7" s="77" t="s">
        <v>111</v>
      </c>
      <c r="V7" s="78"/>
      <c r="W7" s="74" t="s">
        <v>103</v>
      </c>
      <c r="X7" s="74"/>
    </row>
    <row r="8" spans="2:24" s="3" customFormat="1" ht="22.5" customHeight="1">
      <c r="B8" s="67">
        <v>1</v>
      </c>
      <c r="C8" s="26" t="s">
        <v>105</v>
      </c>
      <c r="D8" s="13">
        <v>79</v>
      </c>
      <c r="E8" s="13">
        <v>149</v>
      </c>
      <c r="F8" s="13">
        <v>3</v>
      </c>
      <c r="G8" s="13">
        <v>0</v>
      </c>
      <c r="H8" s="13">
        <v>231</v>
      </c>
      <c r="I8" s="27">
        <f>(D8+E8)/H8</f>
        <v>0.987012987012987</v>
      </c>
      <c r="J8" s="60" t="s">
        <v>114</v>
      </c>
      <c r="L8" s="9"/>
      <c r="M8" s="10" t="s">
        <v>13</v>
      </c>
      <c r="N8" s="10" t="s">
        <v>14</v>
      </c>
      <c r="O8" s="10" t="s">
        <v>13</v>
      </c>
      <c r="P8" s="10" t="s">
        <v>14</v>
      </c>
      <c r="Q8" s="10" t="s">
        <v>13</v>
      </c>
      <c r="R8" s="10" t="s">
        <v>14</v>
      </c>
      <c r="S8" s="10" t="s">
        <v>13</v>
      </c>
      <c r="T8" s="10" t="s">
        <v>14</v>
      </c>
      <c r="U8" s="10" t="s">
        <v>13</v>
      </c>
      <c r="V8" s="10" t="s">
        <v>14</v>
      </c>
      <c r="W8" s="10" t="s">
        <v>13</v>
      </c>
      <c r="X8" s="10" t="s">
        <v>14</v>
      </c>
    </row>
    <row r="9" spans="2:24" s="3" customFormat="1" ht="22.5" customHeight="1">
      <c r="B9" s="67">
        <v>2</v>
      </c>
      <c r="C9" s="26" t="s">
        <v>116</v>
      </c>
      <c r="D9" s="13">
        <v>11</v>
      </c>
      <c r="E9" s="13">
        <v>51</v>
      </c>
      <c r="F9" s="13">
        <v>7</v>
      </c>
      <c r="G9" s="13">
        <v>6</v>
      </c>
      <c r="H9" s="13">
        <v>75</v>
      </c>
      <c r="I9" s="27">
        <v>0.83</v>
      </c>
      <c r="J9" s="60" t="s">
        <v>114</v>
      </c>
      <c r="K9" s="1"/>
      <c r="L9" s="8" t="s">
        <v>16</v>
      </c>
      <c r="M9" s="6">
        <v>150</v>
      </c>
      <c r="N9" s="6">
        <v>3</v>
      </c>
      <c r="O9" s="6">
        <v>24</v>
      </c>
      <c r="P9" s="6">
        <v>0</v>
      </c>
      <c r="Q9" s="6">
        <v>34</v>
      </c>
      <c r="R9" s="6">
        <v>1</v>
      </c>
      <c r="S9" s="6">
        <v>0</v>
      </c>
      <c r="T9" s="6">
        <v>0</v>
      </c>
      <c r="U9" s="6">
        <v>54</v>
      </c>
      <c r="V9" s="6">
        <v>15</v>
      </c>
      <c r="W9" s="6">
        <f>M9+O9+Q9+S9+U9</f>
        <v>262</v>
      </c>
      <c r="X9" s="6">
        <f>N9+P9+R9+T9+V9</f>
        <v>19</v>
      </c>
    </row>
    <row r="10" spans="2:24" s="3" customFormat="1" ht="22.5" customHeight="1">
      <c r="B10" s="67">
        <v>3</v>
      </c>
      <c r="C10" s="26" t="s">
        <v>117</v>
      </c>
      <c r="D10" s="13">
        <v>4</v>
      </c>
      <c r="E10" s="13">
        <v>36</v>
      </c>
      <c r="F10" s="13">
        <v>0</v>
      </c>
      <c r="G10" s="13">
        <v>0</v>
      </c>
      <c r="H10" s="13">
        <v>40</v>
      </c>
      <c r="I10" s="27">
        <f aca="true" t="shared" si="0" ref="I10:I19">(D10+E10)/H10</f>
        <v>1</v>
      </c>
      <c r="J10" s="60" t="s">
        <v>120</v>
      </c>
      <c r="K10" s="1"/>
      <c r="L10" s="8" t="s">
        <v>17</v>
      </c>
      <c r="M10" s="6">
        <v>78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9</v>
      </c>
      <c r="V10" s="6">
        <v>0</v>
      </c>
      <c r="W10" s="6">
        <f aca="true" t="shared" si="1" ref="W10:W11">M10+O10+Q10+S10+U10</f>
        <v>88</v>
      </c>
      <c r="X10" s="6">
        <f aca="true" t="shared" si="2" ref="X10:X11">N10+P10+R10+T10+V10</f>
        <v>0</v>
      </c>
    </row>
    <row r="11" spans="2:24" s="3" customFormat="1" ht="22.5" customHeight="1">
      <c r="B11" s="67">
        <v>4</v>
      </c>
      <c r="C11" s="26" t="s">
        <v>118</v>
      </c>
      <c r="D11" s="13">
        <v>0</v>
      </c>
      <c r="E11" s="13">
        <v>24</v>
      </c>
      <c r="F11" s="13">
        <v>4</v>
      </c>
      <c r="G11" s="13">
        <v>0</v>
      </c>
      <c r="H11" s="13">
        <v>24</v>
      </c>
      <c r="I11" s="27">
        <f t="shared" si="0"/>
        <v>1</v>
      </c>
      <c r="J11" s="60" t="s">
        <v>122</v>
      </c>
      <c r="K11" s="1"/>
      <c r="L11" s="11" t="s">
        <v>6</v>
      </c>
      <c r="M11" s="6">
        <v>236</v>
      </c>
      <c r="N11" s="6">
        <v>3</v>
      </c>
      <c r="O11" s="6">
        <v>24</v>
      </c>
      <c r="P11" s="6">
        <v>0</v>
      </c>
      <c r="Q11" s="6">
        <v>35</v>
      </c>
      <c r="R11" s="6">
        <v>1</v>
      </c>
      <c r="S11" s="6">
        <v>0</v>
      </c>
      <c r="T11" s="6">
        <v>0</v>
      </c>
      <c r="U11" s="6">
        <v>59</v>
      </c>
      <c r="V11" s="6">
        <v>14</v>
      </c>
      <c r="W11" s="6">
        <f t="shared" si="1"/>
        <v>354</v>
      </c>
      <c r="X11" s="6">
        <f t="shared" si="2"/>
        <v>18</v>
      </c>
    </row>
    <row r="12" spans="2:24" s="3" customFormat="1" ht="22.5" customHeight="1">
      <c r="B12" s="13">
        <v>5</v>
      </c>
      <c r="C12" s="26" t="s">
        <v>119</v>
      </c>
      <c r="D12" s="59">
        <v>0</v>
      </c>
      <c r="E12" s="59">
        <v>0</v>
      </c>
      <c r="F12" s="59">
        <v>0</v>
      </c>
      <c r="G12" s="59">
        <v>0</v>
      </c>
      <c r="H12" s="13">
        <v>0</v>
      </c>
      <c r="I12" s="27">
        <v>0</v>
      </c>
      <c r="J12" s="24" t="s">
        <v>101</v>
      </c>
      <c r="L12" s="42" t="s">
        <v>15</v>
      </c>
      <c r="M12" s="72">
        <f>M11/(M11+N11)</f>
        <v>0.9874476987447699</v>
      </c>
      <c r="N12" s="73"/>
      <c r="O12" s="72">
        <f>O11/(O11+P11)</f>
        <v>1</v>
      </c>
      <c r="P12" s="73"/>
      <c r="Q12" s="72">
        <f>Q11/(Q11+R11)</f>
        <v>0.9722222222222222</v>
      </c>
      <c r="R12" s="73"/>
      <c r="S12" s="72">
        <v>0</v>
      </c>
      <c r="T12" s="73"/>
      <c r="U12" s="72">
        <f>U11/(U11+V11)</f>
        <v>0.8082191780821918</v>
      </c>
      <c r="V12" s="73"/>
      <c r="W12" s="72">
        <f>W11/(W11+X11)</f>
        <v>0.9516129032258065</v>
      </c>
      <c r="X12" s="73"/>
    </row>
    <row r="13" spans="2:10" s="3" customFormat="1" ht="22.5" customHeight="1" hidden="1">
      <c r="B13" s="13">
        <v>6</v>
      </c>
      <c r="C13" s="26"/>
      <c r="D13" s="59"/>
      <c r="E13" s="59"/>
      <c r="F13" s="59"/>
      <c r="G13" s="59"/>
      <c r="H13" s="13"/>
      <c r="I13" s="27" t="e">
        <f t="shared" si="0"/>
        <v>#DIV/0!</v>
      </c>
      <c r="J13" s="24" t="s">
        <v>101</v>
      </c>
    </row>
    <row r="14" spans="2:10" s="3" customFormat="1" ht="22.5" customHeight="1" hidden="1">
      <c r="B14" s="13">
        <v>7</v>
      </c>
      <c r="C14" s="26"/>
      <c r="D14" s="40"/>
      <c r="E14" s="40"/>
      <c r="F14" s="40"/>
      <c r="G14" s="40"/>
      <c r="H14" s="13"/>
      <c r="I14" s="27" t="e">
        <f t="shared" si="0"/>
        <v>#DIV/0!</v>
      </c>
      <c r="J14" s="24" t="s">
        <v>101</v>
      </c>
    </row>
    <row r="15" spans="2:10" s="3" customFormat="1" ht="22.5" customHeight="1" hidden="1">
      <c r="B15" s="13">
        <v>8</v>
      </c>
      <c r="C15" s="26"/>
      <c r="D15" s="40"/>
      <c r="E15" s="40"/>
      <c r="F15" s="40"/>
      <c r="G15" s="40"/>
      <c r="H15" s="13"/>
      <c r="I15" s="27" t="e">
        <f t="shared" si="0"/>
        <v>#DIV/0!</v>
      </c>
      <c r="J15" s="24" t="s">
        <v>101</v>
      </c>
    </row>
    <row r="16" spans="2:10" s="3" customFormat="1" ht="22.5" customHeight="1" hidden="1">
      <c r="B16" s="13">
        <v>9</v>
      </c>
      <c r="C16" s="26"/>
      <c r="D16" s="59"/>
      <c r="E16" s="59"/>
      <c r="F16" s="59"/>
      <c r="G16" s="59"/>
      <c r="H16" s="13"/>
      <c r="I16" s="27" t="e">
        <f t="shared" si="0"/>
        <v>#DIV/0!</v>
      </c>
      <c r="J16" s="24" t="s">
        <v>101</v>
      </c>
    </row>
    <row r="17" spans="2:10" s="3" customFormat="1" ht="22.5" customHeight="1" hidden="1">
      <c r="B17" s="13">
        <v>10</v>
      </c>
      <c r="C17" s="26"/>
      <c r="D17" s="40"/>
      <c r="E17" s="40"/>
      <c r="F17" s="40"/>
      <c r="G17" s="40"/>
      <c r="H17" s="13"/>
      <c r="I17" s="27" t="e">
        <f t="shared" si="0"/>
        <v>#DIV/0!</v>
      </c>
      <c r="J17" s="24" t="s">
        <v>101</v>
      </c>
    </row>
    <row r="18" spans="2:10" s="3" customFormat="1" ht="22.5" customHeight="1" hidden="1">
      <c r="B18" s="13">
        <v>11</v>
      </c>
      <c r="C18" s="26"/>
      <c r="D18" s="13"/>
      <c r="E18" s="13"/>
      <c r="F18" s="13"/>
      <c r="G18" s="13"/>
      <c r="H18" s="13"/>
      <c r="I18" s="27" t="e">
        <f t="shared" si="0"/>
        <v>#DIV/0!</v>
      </c>
      <c r="J18" s="24" t="s">
        <v>101</v>
      </c>
    </row>
    <row r="19" spans="2:10" s="3" customFormat="1" ht="22.5" customHeight="1" hidden="1">
      <c r="B19" s="13">
        <v>12</v>
      </c>
      <c r="C19" s="26"/>
      <c r="D19" s="40"/>
      <c r="E19" s="40"/>
      <c r="F19" s="40"/>
      <c r="G19" s="40"/>
      <c r="H19" s="13"/>
      <c r="I19" s="27" t="e">
        <f t="shared" si="0"/>
        <v>#DIV/0!</v>
      </c>
      <c r="J19" s="24" t="s">
        <v>101</v>
      </c>
    </row>
    <row r="20" spans="2:10" s="3" customFormat="1" ht="21.75" customHeight="1">
      <c r="B20" s="28"/>
      <c r="C20" s="44" t="s">
        <v>103</v>
      </c>
      <c r="D20" s="41">
        <v>94</v>
      </c>
      <c r="E20" s="41">
        <v>260</v>
      </c>
      <c r="F20" s="41">
        <v>14</v>
      </c>
      <c r="G20" s="41">
        <v>6</v>
      </c>
      <c r="H20" s="41">
        <v>370</v>
      </c>
      <c r="I20" s="45">
        <f>(D20+E20)/H20</f>
        <v>0.9567567567567568</v>
      </c>
      <c r="J20" s="46"/>
    </row>
  </sheetData>
  <mergeCells count="17">
    <mergeCell ref="B2:X2"/>
    <mergeCell ref="B3:X3"/>
    <mergeCell ref="L5:X5"/>
    <mergeCell ref="B6:I6"/>
    <mergeCell ref="M7:N7"/>
    <mergeCell ref="O7:P7"/>
    <mergeCell ref="S7:T7"/>
    <mergeCell ref="U7:V7"/>
    <mergeCell ref="B5:J5"/>
    <mergeCell ref="Q7:R7"/>
    <mergeCell ref="Q12:R12"/>
    <mergeCell ref="W7:X7"/>
    <mergeCell ref="W12:X12"/>
    <mergeCell ref="M12:N12"/>
    <mergeCell ref="O12:P12"/>
    <mergeCell ref="S12:T12"/>
    <mergeCell ref="U12:V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A17" sqref="AA17"/>
    </sheetView>
  </sheetViews>
  <sheetFormatPr defaultColWidth="11.421875" defaultRowHeight="15"/>
  <cols>
    <col min="1" max="1" width="3.7109375" style="0" customWidth="1"/>
    <col min="2" max="2" width="11.140625" style="0" customWidth="1"/>
    <col min="3" max="3" width="4.00390625" style="2" customWidth="1"/>
    <col min="4" max="4" width="4.28125" style="2" customWidth="1"/>
    <col min="5" max="5" width="4.57421875" style="2" customWidth="1"/>
    <col min="6" max="6" width="3.00390625" style="2" customWidth="1"/>
    <col min="7" max="8" width="4.421875" style="2" customWidth="1"/>
    <col min="9" max="9" width="3.8515625" style="0" customWidth="1"/>
    <col min="10" max="10" width="4.7109375" style="0" customWidth="1"/>
    <col min="11" max="11" width="4.00390625" style="0" customWidth="1"/>
    <col min="12" max="12" width="4.140625" style="0" customWidth="1"/>
    <col min="13" max="13" width="4.28125" style="0" customWidth="1"/>
    <col min="14" max="14" width="8.8515625" style="0" customWidth="1"/>
    <col min="15" max="15" width="3.28125" style="0" customWidth="1"/>
    <col min="16" max="16" width="4.57421875" style="0" customWidth="1"/>
    <col min="17" max="17" width="4.28125" style="0" customWidth="1"/>
    <col min="18" max="18" width="3.28125" style="0" customWidth="1"/>
    <col min="19" max="19" width="4.8515625" style="0" customWidth="1"/>
    <col min="20" max="20" width="5.140625" style="0" customWidth="1"/>
    <col min="21" max="21" width="3.7109375" style="0" customWidth="1"/>
    <col min="22" max="22" width="3.421875" style="0" customWidth="1"/>
    <col min="23" max="25" width="4.00390625" style="0" customWidth="1"/>
    <col min="26" max="26" width="5.57421875" style="0" customWidth="1"/>
    <col min="27" max="27" width="4.00390625" style="0" customWidth="1"/>
    <col min="28" max="28" width="3.28125" style="0" customWidth="1"/>
    <col min="29" max="29" width="4.421875" style="0" customWidth="1"/>
    <col min="30" max="30" width="4.28125" style="0" customWidth="1"/>
    <col min="31" max="31" width="3.8515625" style="0" customWidth="1"/>
    <col min="32" max="32" width="9.57421875" style="0" customWidth="1"/>
    <col min="33" max="34" width="4.57421875" style="0" customWidth="1"/>
    <col min="35" max="36" width="4.421875" style="0" customWidth="1"/>
    <col min="37" max="37" width="4.57421875" style="0" customWidth="1"/>
    <col min="38" max="38" width="5.140625" style="0" customWidth="1"/>
  </cols>
  <sheetData>
    <row r="1" spans="1:8" s="3" customFormat="1" ht="15">
      <c r="A1" s="14"/>
      <c r="C1" s="14"/>
      <c r="D1" s="14"/>
      <c r="E1" s="14"/>
      <c r="F1" s="14"/>
      <c r="G1" s="14"/>
      <c r="H1" s="14"/>
    </row>
    <row r="2" spans="1:38" s="3" customFormat="1" ht="1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3" customFormat="1" ht="15" customHeight="1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1:37" s="3" customFormat="1" ht="29.2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2" s="3" customFormat="1" ht="15.75" customHeight="1">
      <c r="A5" s="86" t="s">
        <v>129</v>
      </c>
      <c r="B5" s="86"/>
      <c r="C5" s="86"/>
      <c r="D5" s="86"/>
      <c r="E5" s="86"/>
      <c r="F5" s="86"/>
      <c r="G5" s="86"/>
      <c r="H5" s="86"/>
      <c r="I5" s="68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2"/>
      <c r="V5" s="12"/>
      <c r="W5" s="12"/>
      <c r="X5" s="12"/>
      <c r="Y5" s="12"/>
      <c r="Z5" s="12"/>
      <c r="AA5" s="66"/>
      <c r="AB5" s="66"/>
      <c r="AC5" s="66"/>
      <c r="AD5" s="66"/>
      <c r="AE5" s="66"/>
      <c r="AF5" s="66"/>
    </row>
    <row r="6" spans="1:38" s="3" customFormat="1" ht="15.75" customHeight="1">
      <c r="A6" s="84" t="s">
        <v>0</v>
      </c>
      <c r="B6" s="84" t="s">
        <v>7</v>
      </c>
      <c r="C6" s="81" t="s">
        <v>107</v>
      </c>
      <c r="D6" s="82"/>
      <c r="E6" s="82"/>
      <c r="F6" s="82"/>
      <c r="G6" s="82"/>
      <c r="H6" s="83"/>
      <c r="I6" s="81" t="s">
        <v>112</v>
      </c>
      <c r="J6" s="82"/>
      <c r="K6" s="82"/>
      <c r="L6" s="82"/>
      <c r="M6" s="82"/>
      <c r="N6" s="83"/>
      <c r="O6" s="81" t="s">
        <v>109</v>
      </c>
      <c r="P6" s="82"/>
      <c r="Q6" s="82"/>
      <c r="R6" s="82"/>
      <c r="S6" s="82"/>
      <c r="T6" s="83"/>
      <c r="U6" s="81" t="s">
        <v>113</v>
      </c>
      <c r="V6" s="82"/>
      <c r="W6" s="82"/>
      <c r="X6" s="82"/>
      <c r="Y6" s="82"/>
      <c r="Z6" s="83"/>
      <c r="AA6" s="81" t="s">
        <v>111</v>
      </c>
      <c r="AB6" s="82"/>
      <c r="AC6" s="82"/>
      <c r="AD6" s="82"/>
      <c r="AE6" s="82"/>
      <c r="AF6" s="83"/>
      <c r="AG6" s="81" t="s">
        <v>115</v>
      </c>
      <c r="AH6" s="82"/>
      <c r="AI6" s="82"/>
      <c r="AJ6" s="82"/>
      <c r="AK6" s="82"/>
      <c r="AL6" s="83"/>
    </row>
    <row r="7" spans="1:38" s="3" customFormat="1" ht="24" customHeight="1">
      <c r="A7" s="85"/>
      <c r="B7" s="85"/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35</v>
      </c>
      <c r="I7" s="16" t="s">
        <v>1</v>
      </c>
      <c r="J7" s="16" t="s">
        <v>2</v>
      </c>
      <c r="K7" s="16" t="s">
        <v>3</v>
      </c>
      <c r="L7" s="16" t="s">
        <v>4</v>
      </c>
      <c r="M7" s="16" t="s">
        <v>5</v>
      </c>
      <c r="N7" s="16" t="s">
        <v>35</v>
      </c>
      <c r="O7" s="16" t="s">
        <v>1</v>
      </c>
      <c r="P7" s="16" t="s">
        <v>2</v>
      </c>
      <c r="Q7" s="16" t="s">
        <v>3</v>
      </c>
      <c r="R7" s="16" t="s">
        <v>4</v>
      </c>
      <c r="S7" s="16" t="s">
        <v>5</v>
      </c>
      <c r="T7" s="16" t="s">
        <v>35</v>
      </c>
      <c r="U7" s="16" t="s">
        <v>1</v>
      </c>
      <c r="V7" s="16" t="s">
        <v>2</v>
      </c>
      <c r="W7" s="16" t="s">
        <v>3</v>
      </c>
      <c r="X7" s="16" t="s">
        <v>4</v>
      </c>
      <c r="Y7" s="16" t="s">
        <v>5</v>
      </c>
      <c r="Z7" s="16" t="s">
        <v>35</v>
      </c>
      <c r="AA7" s="16" t="s">
        <v>1</v>
      </c>
      <c r="AB7" s="16" t="s">
        <v>2</v>
      </c>
      <c r="AC7" s="16" t="s">
        <v>3</v>
      </c>
      <c r="AD7" s="16" t="s">
        <v>4</v>
      </c>
      <c r="AE7" s="16" t="s">
        <v>5</v>
      </c>
      <c r="AF7" s="16" t="s">
        <v>35</v>
      </c>
      <c r="AG7" s="16" t="s">
        <v>1</v>
      </c>
      <c r="AH7" s="16" t="s">
        <v>2</v>
      </c>
      <c r="AI7" s="16" t="s">
        <v>3</v>
      </c>
      <c r="AJ7" s="16" t="s">
        <v>4</v>
      </c>
      <c r="AK7" s="16" t="s">
        <v>5</v>
      </c>
      <c r="AL7" s="16" t="s">
        <v>35</v>
      </c>
    </row>
    <row r="8" spans="1:38" s="12" customFormat="1" ht="15.75">
      <c r="A8" s="6">
        <v>1</v>
      </c>
      <c r="B8" s="5" t="s">
        <v>8</v>
      </c>
      <c r="C8" s="62">
        <v>35</v>
      </c>
      <c r="D8" s="62">
        <v>27</v>
      </c>
      <c r="E8" s="62">
        <v>0</v>
      </c>
      <c r="F8" s="62">
        <v>0</v>
      </c>
      <c r="G8" s="62">
        <v>64</v>
      </c>
      <c r="H8" s="6">
        <f aca="true" t="shared" si="0" ref="H8:H13">(C8+D8)/G8*100</f>
        <v>96.875</v>
      </c>
      <c r="I8" s="6">
        <v>0</v>
      </c>
      <c r="J8" s="6">
        <v>24</v>
      </c>
      <c r="K8" s="6">
        <v>0</v>
      </c>
      <c r="L8" s="6">
        <v>0</v>
      </c>
      <c r="M8" s="6">
        <v>24</v>
      </c>
      <c r="N8" s="6">
        <f aca="true" t="shared" si="1" ref="N8:N13">(I8+J8)/M8*100</f>
        <v>100</v>
      </c>
      <c r="O8" s="6">
        <v>0</v>
      </c>
      <c r="P8" s="6">
        <v>37</v>
      </c>
      <c r="Q8" s="6">
        <v>0</v>
      </c>
      <c r="R8" s="6">
        <v>0</v>
      </c>
      <c r="S8" s="6">
        <v>37</v>
      </c>
      <c r="T8" s="6">
        <f aca="true" t="shared" si="2" ref="T8:T13">(O8+P8)/S8*100</f>
        <v>100</v>
      </c>
      <c r="U8" s="6">
        <v>0</v>
      </c>
      <c r="V8" s="6">
        <v>0</v>
      </c>
      <c r="W8" s="6">
        <v>0</v>
      </c>
      <c r="X8" s="6">
        <v>0</v>
      </c>
      <c r="Y8" s="6">
        <f aca="true" t="shared" si="3" ref="Y8:Y13">SUM(U8:X8)</f>
        <v>0</v>
      </c>
      <c r="Z8" s="6" t="e">
        <f aca="true" t="shared" si="4" ref="Z8:Z13">(U8+V8)/Y8*100</f>
        <v>#DIV/0!</v>
      </c>
      <c r="AA8" s="6">
        <v>7</v>
      </c>
      <c r="AB8" s="6">
        <v>7</v>
      </c>
      <c r="AC8" s="6">
        <v>6</v>
      </c>
      <c r="AD8" s="6">
        <v>1</v>
      </c>
      <c r="AE8" s="6">
        <v>21</v>
      </c>
      <c r="AF8" s="6">
        <f aca="true" t="shared" si="5" ref="AF8:AF13">(AA8+AB8)/AE8*100</f>
        <v>66.66666666666666</v>
      </c>
      <c r="AG8" s="6">
        <f>C8+I8+O8+U8+AA8</f>
        <v>42</v>
      </c>
      <c r="AH8" s="6">
        <f>D8+J8+P8+V8+AB8</f>
        <v>95</v>
      </c>
      <c r="AI8" s="6">
        <f>E8+K8+Q8+W8+AC8</f>
        <v>6</v>
      </c>
      <c r="AJ8" s="6">
        <f>F8+L8+R8+X8+AD8</f>
        <v>1</v>
      </c>
      <c r="AK8" s="6">
        <v>144</v>
      </c>
      <c r="AL8" s="31">
        <f aca="true" t="shared" si="6" ref="AL8:AL13">(AG8+AH8)/AK8*100</f>
        <v>95.13888888888889</v>
      </c>
    </row>
    <row r="9" spans="1:38" s="12" customFormat="1" ht="15.75">
      <c r="A9" s="6">
        <v>2</v>
      </c>
      <c r="B9" s="5" t="s">
        <v>9</v>
      </c>
      <c r="C9" s="62">
        <v>9</v>
      </c>
      <c r="D9" s="62">
        <v>39</v>
      </c>
      <c r="E9" s="62">
        <v>0</v>
      </c>
      <c r="F9" s="62">
        <v>10</v>
      </c>
      <c r="G9" s="62">
        <v>58</v>
      </c>
      <c r="H9" s="6">
        <f t="shared" si="0"/>
        <v>82.75862068965517</v>
      </c>
      <c r="I9" s="6">
        <v>0</v>
      </c>
      <c r="J9" s="6">
        <v>24</v>
      </c>
      <c r="K9" s="6">
        <v>0</v>
      </c>
      <c r="L9" s="6">
        <v>0</v>
      </c>
      <c r="M9" s="6">
        <v>24</v>
      </c>
      <c r="N9" s="6">
        <f t="shared" si="1"/>
        <v>100</v>
      </c>
      <c r="O9" s="6">
        <v>0</v>
      </c>
      <c r="P9" s="6">
        <v>37</v>
      </c>
      <c r="Q9" s="6">
        <v>0</v>
      </c>
      <c r="R9" s="6">
        <v>0</v>
      </c>
      <c r="S9" s="6">
        <v>37</v>
      </c>
      <c r="T9" s="6">
        <f t="shared" si="2"/>
        <v>100</v>
      </c>
      <c r="U9" s="6">
        <v>0</v>
      </c>
      <c r="V9" s="6">
        <v>0</v>
      </c>
      <c r="W9" s="6">
        <v>0</v>
      </c>
      <c r="X9" s="6">
        <v>0</v>
      </c>
      <c r="Y9" s="6">
        <f t="shared" si="3"/>
        <v>0</v>
      </c>
      <c r="Z9" s="6" t="e">
        <f t="shared" si="4"/>
        <v>#DIV/0!</v>
      </c>
      <c r="AA9" s="6">
        <v>0</v>
      </c>
      <c r="AB9" s="6">
        <v>7</v>
      </c>
      <c r="AC9" s="6">
        <v>2</v>
      </c>
      <c r="AD9" s="6">
        <v>0</v>
      </c>
      <c r="AE9" s="6">
        <v>9</v>
      </c>
      <c r="AF9" s="6">
        <f t="shared" si="5"/>
        <v>77.77777777777779</v>
      </c>
      <c r="AG9" s="6">
        <f aca="true" t="shared" si="7" ref="AG9:AG12">C9+I9+O9+U9+AA9</f>
        <v>9</v>
      </c>
      <c r="AH9" s="6">
        <f aca="true" t="shared" si="8" ref="AH9:AH12">D9+J9+P9+V9+AB9</f>
        <v>107</v>
      </c>
      <c r="AI9" s="6">
        <f aca="true" t="shared" si="9" ref="AI9:AI12">E9+K9+Q9+W9+AC9</f>
        <v>2</v>
      </c>
      <c r="AJ9" s="6">
        <f aca="true" t="shared" si="10" ref="AJ9:AJ12">F9+L9+R9+X9+AD9</f>
        <v>10</v>
      </c>
      <c r="AK9" s="6">
        <v>128</v>
      </c>
      <c r="AL9" s="31">
        <f t="shared" si="6"/>
        <v>90.625</v>
      </c>
    </row>
    <row r="10" spans="1:38" s="12" customFormat="1" ht="15.75">
      <c r="A10" s="6">
        <v>3</v>
      </c>
      <c r="B10" s="5" t="s">
        <v>10</v>
      </c>
      <c r="C10" s="62">
        <v>7</v>
      </c>
      <c r="D10" s="62">
        <v>28</v>
      </c>
      <c r="E10" s="62">
        <v>0</v>
      </c>
      <c r="F10" s="62">
        <v>0</v>
      </c>
      <c r="G10" s="62">
        <v>33</v>
      </c>
      <c r="H10" s="6">
        <f t="shared" si="0"/>
        <v>106.06060606060606</v>
      </c>
      <c r="I10" s="6">
        <v>0</v>
      </c>
      <c r="J10" s="6">
        <v>24</v>
      </c>
      <c r="K10" s="6">
        <v>0</v>
      </c>
      <c r="L10" s="6">
        <v>0</v>
      </c>
      <c r="M10" s="6">
        <v>24</v>
      </c>
      <c r="N10" s="6">
        <f t="shared" si="1"/>
        <v>100</v>
      </c>
      <c r="O10" s="6">
        <v>1</v>
      </c>
      <c r="P10" s="6">
        <v>36</v>
      </c>
      <c r="Q10" s="6">
        <v>0</v>
      </c>
      <c r="R10" s="6">
        <v>0</v>
      </c>
      <c r="S10" s="6">
        <v>37</v>
      </c>
      <c r="T10" s="6">
        <f t="shared" si="2"/>
        <v>100</v>
      </c>
      <c r="U10" s="6">
        <v>0</v>
      </c>
      <c r="V10" s="6">
        <v>0</v>
      </c>
      <c r="W10" s="6">
        <v>0</v>
      </c>
      <c r="X10" s="6">
        <v>0</v>
      </c>
      <c r="Y10" s="6">
        <f t="shared" si="3"/>
        <v>0</v>
      </c>
      <c r="Z10" s="6" t="e">
        <f t="shared" si="4"/>
        <v>#DIV/0!</v>
      </c>
      <c r="AA10" s="6">
        <v>0</v>
      </c>
      <c r="AB10" s="6">
        <v>16</v>
      </c>
      <c r="AC10" s="6">
        <v>0</v>
      </c>
      <c r="AD10" s="6">
        <v>2</v>
      </c>
      <c r="AE10" s="6">
        <v>18</v>
      </c>
      <c r="AF10" s="6">
        <f t="shared" si="5"/>
        <v>88.88888888888889</v>
      </c>
      <c r="AG10" s="6">
        <f t="shared" si="7"/>
        <v>8</v>
      </c>
      <c r="AH10" s="6">
        <f t="shared" si="8"/>
        <v>104</v>
      </c>
      <c r="AI10" s="6">
        <f t="shared" si="9"/>
        <v>0</v>
      </c>
      <c r="AJ10" s="6">
        <f t="shared" si="10"/>
        <v>2</v>
      </c>
      <c r="AK10" s="6">
        <v>114</v>
      </c>
      <c r="AL10" s="31">
        <f t="shared" si="6"/>
        <v>98.24561403508771</v>
      </c>
    </row>
    <row r="11" spans="1:38" s="12" customFormat="1" ht="15.75">
      <c r="A11" s="6">
        <v>4</v>
      </c>
      <c r="B11" s="5" t="s">
        <v>11</v>
      </c>
      <c r="C11" s="62">
        <v>21</v>
      </c>
      <c r="D11" s="62">
        <v>61</v>
      </c>
      <c r="E11" s="62">
        <v>0</v>
      </c>
      <c r="F11" s="62">
        <v>0</v>
      </c>
      <c r="G11" s="62">
        <v>80</v>
      </c>
      <c r="H11" s="6">
        <f t="shared" si="0"/>
        <v>102.49999999999999</v>
      </c>
      <c r="I11" s="6">
        <v>0</v>
      </c>
      <c r="J11" s="6">
        <v>24</v>
      </c>
      <c r="K11" s="6">
        <v>0</v>
      </c>
      <c r="L11" s="6">
        <v>0</v>
      </c>
      <c r="M11" s="6">
        <v>24</v>
      </c>
      <c r="N11" s="6">
        <f t="shared" si="1"/>
        <v>100</v>
      </c>
      <c r="O11" s="6">
        <v>1</v>
      </c>
      <c r="P11" s="6">
        <v>36</v>
      </c>
      <c r="Q11" s="6">
        <v>0</v>
      </c>
      <c r="R11" s="6">
        <v>0</v>
      </c>
      <c r="S11" s="6">
        <v>37</v>
      </c>
      <c r="T11" s="6">
        <f t="shared" si="2"/>
        <v>100</v>
      </c>
      <c r="U11" s="6">
        <v>0</v>
      </c>
      <c r="V11" s="6">
        <v>0</v>
      </c>
      <c r="W11" s="6">
        <v>0</v>
      </c>
      <c r="X11" s="6">
        <v>0</v>
      </c>
      <c r="Y11" s="6">
        <f t="shared" si="3"/>
        <v>0</v>
      </c>
      <c r="Z11" s="6" t="e">
        <f t="shared" si="4"/>
        <v>#DIV/0!</v>
      </c>
      <c r="AA11" s="6">
        <v>4</v>
      </c>
      <c r="AB11" s="6">
        <v>21</v>
      </c>
      <c r="AC11" s="6">
        <v>0</v>
      </c>
      <c r="AD11" s="6">
        <v>2</v>
      </c>
      <c r="AE11" s="6">
        <v>27</v>
      </c>
      <c r="AF11" s="6">
        <f t="shared" si="5"/>
        <v>92.5925925925926</v>
      </c>
      <c r="AG11" s="6">
        <f t="shared" si="7"/>
        <v>26</v>
      </c>
      <c r="AH11" s="6">
        <f t="shared" si="8"/>
        <v>142</v>
      </c>
      <c r="AI11" s="6">
        <f t="shared" si="9"/>
        <v>0</v>
      </c>
      <c r="AJ11" s="6">
        <f t="shared" si="10"/>
        <v>2</v>
      </c>
      <c r="AK11" s="6">
        <v>170</v>
      </c>
      <c r="AL11" s="31">
        <f t="shared" si="6"/>
        <v>98.82352941176471</v>
      </c>
    </row>
    <row r="12" spans="1:38" s="12" customFormat="1" ht="31.5">
      <c r="A12" s="6">
        <v>5</v>
      </c>
      <c r="B12" s="5" t="s">
        <v>12</v>
      </c>
      <c r="C12" s="62">
        <v>13</v>
      </c>
      <c r="D12" s="62">
        <v>33</v>
      </c>
      <c r="E12" s="62">
        <v>0</v>
      </c>
      <c r="F12" s="62">
        <v>0</v>
      </c>
      <c r="G12" s="62">
        <v>44</v>
      </c>
      <c r="H12" s="6">
        <f t="shared" si="0"/>
        <v>104.54545454545455</v>
      </c>
      <c r="I12" s="6">
        <v>0</v>
      </c>
      <c r="J12" s="6">
        <v>24</v>
      </c>
      <c r="K12" s="6">
        <v>0</v>
      </c>
      <c r="L12" s="6">
        <v>0</v>
      </c>
      <c r="M12" s="6">
        <v>24</v>
      </c>
      <c r="N12" s="6">
        <f t="shared" si="1"/>
        <v>100</v>
      </c>
      <c r="O12" s="6">
        <v>1</v>
      </c>
      <c r="P12" s="6">
        <v>36</v>
      </c>
      <c r="Q12" s="6">
        <v>0</v>
      </c>
      <c r="R12" s="6">
        <v>0</v>
      </c>
      <c r="S12" s="6">
        <v>37</v>
      </c>
      <c r="T12" s="6">
        <f t="shared" si="2"/>
        <v>100</v>
      </c>
      <c r="U12" s="6">
        <v>0</v>
      </c>
      <c r="V12" s="6">
        <v>0</v>
      </c>
      <c r="W12" s="6">
        <v>0</v>
      </c>
      <c r="X12" s="6">
        <v>0</v>
      </c>
      <c r="Y12" s="6">
        <f t="shared" si="3"/>
        <v>0</v>
      </c>
      <c r="Z12" s="6" t="e">
        <f t="shared" si="4"/>
        <v>#DIV/0!</v>
      </c>
      <c r="AA12" s="6">
        <v>0</v>
      </c>
      <c r="AB12" s="6">
        <v>1</v>
      </c>
      <c r="AC12" s="6">
        <v>0</v>
      </c>
      <c r="AD12" s="6">
        <v>0</v>
      </c>
      <c r="AE12" s="6">
        <v>1</v>
      </c>
      <c r="AF12" s="6">
        <f t="shared" si="5"/>
        <v>100</v>
      </c>
      <c r="AG12" s="6">
        <f t="shared" si="7"/>
        <v>14</v>
      </c>
      <c r="AH12" s="6">
        <f t="shared" si="8"/>
        <v>94</v>
      </c>
      <c r="AI12" s="6">
        <f t="shared" si="9"/>
        <v>0</v>
      </c>
      <c r="AJ12" s="6">
        <f t="shared" si="10"/>
        <v>0</v>
      </c>
      <c r="AK12" s="6">
        <v>108</v>
      </c>
      <c r="AL12" s="31">
        <f t="shared" si="6"/>
        <v>100</v>
      </c>
    </row>
    <row r="13" spans="1:38" s="12" customFormat="1" ht="15.75">
      <c r="A13" s="13"/>
      <c r="B13" s="41" t="s">
        <v>6</v>
      </c>
      <c r="C13" s="61">
        <v>85</v>
      </c>
      <c r="D13" s="61">
        <v>188</v>
      </c>
      <c r="E13" s="61">
        <v>0</v>
      </c>
      <c r="F13" s="61">
        <v>0</v>
      </c>
      <c r="G13" s="61">
        <v>279</v>
      </c>
      <c r="H13" s="42">
        <f t="shared" si="0"/>
        <v>97.84946236559139</v>
      </c>
      <c r="I13" s="42">
        <v>0</v>
      </c>
      <c r="J13" s="42">
        <v>120</v>
      </c>
      <c r="K13" s="42">
        <v>0</v>
      </c>
      <c r="L13" s="42">
        <v>0</v>
      </c>
      <c r="M13" s="42">
        <v>120</v>
      </c>
      <c r="N13" s="42">
        <f t="shared" si="1"/>
        <v>100</v>
      </c>
      <c r="O13" s="42">
        <v>3</v>
      </c>
      <c r="P13" s="42">
        <v>182</v>
      </c>
      <c r="Q13" s="42">
        <v>0</v>
      </c>
      <c r="R13" s="42">
        <v>0</v>
      </c>
      <c r="S13" s="42">
        <v>185</v>
      </c>
      <c r="T13" s="42">
        <f t="shared" si="2"/>
        <v>100</v>
      </c>
      <c r="U13" s="42">
        <f>SUM(U8:U12)</f>
        <v>0</v>
      </c>
      <c r="V13" s="42">
        <f>SUM(V8:V12)</f>
        <v>0</v>
      </c>
      <c r="W13" s="42">
        <f>SUM(W8:W12)</f>
        <v>0</v>
      </c>
      <c r="X13" s="42">
        <f>SUM(X8:X12)</f>
        <v>0</v>
      </c>
      <c r="Y13" s="42">
        <f t="shared" si="3"/>
        <v>0</v>
      </c>
      <c r="Z13" s="42" t="e">
        <f t="shared" si="4"/>
        <v>#DIV/0!</v>
      </c>
      <c r="AA13" s="42">
        <v>11</v>
      </c>
      <c r="AB13" s="42">
        <v>52</v>
      </c>
      <c r="AC13" s="42">
        <v>8</v>
      </c>
      <c r="AD13" s="42">
        <v>5</v>
      </c>
      <c r="AE13" s="42">
        <v>76</v>
      </c>
      <c r="AF13" s="42">
        <f t="shared" si="5"/>
        <v>82.89473684210526</v>
      </c>
      <c r="AG13" s="42">
        <v>99</v>
      </c>
      <c r="AH13" s="42">
        <f>SUM(AH8:AH12)</f>
        <v>542</v>
      </c>
      <c r="AI13" s="42">
        <f>SUM(AI8:AI12)</f>
        <v>8</v>
      </c>
      <c r="AJ13" s="42">
        <f>SUM(AJ8:AJ12)</f>
        <v>15</v>
      </c>
      <c r="AK13" s="42">
        <v>664</v>
      </c>
      <c r="AL13" s="47">
        <f t="shared" si="6"/>
        <v>96.53614457831326</v>
      </c>
    </row>
    <row r="14" spans="7:8" ht="15">
      <c r="G14"/>
      <c r="H14"/>
    </row>
    <row r="15" spans="7:41" ht="15">
      <c r="G15" s="63"/>
      <c r="H15" s="63"/>
      <c r="I15" s="63"/>
      <c r="AM15" s="63"/>
      <c r="AN15" s="63"/>
      <c r="AO15" s="63"/>
    </row>
    <row r="16" spans="7:8" ht="15">
      <c r="G16"/>
      <c r="H16"/>
    </row>
  </sheetData>
  <mergeCells count="12">
    <mergeCell ref="A3:AL3"/>
    <mergeCell ref="A2:AL2"/>
    <mergeCell ref="AG6:AL6"/>
    <mergeCell ref="A4:AK4"/>
    <mergeCell ref="A6:A7"/>
    <mergeCell ref="B6:B7"/>
    <mergeCell ref="A5:H5"/>
    <mergeCell ref="C6:H6"/>
    <mergeCell ref="I6:N6"/>
    <mergeCell ref="O6:T6"/>
    <mergeCell ref="U6:Z6"/>
    <mergeCell ref="AA6:A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="60" zoomScaleNormal="60" workbookViewId="0" topLeftCell="B4">
      <pane xSplit="1" ySplit="5" topLeftCell="C9" activePane="bottomRight" state="frozen"/>
      <selection pane="topLeft" activeCell="B4" sqref="B4"/>
      <selection pane="topRight" activeCell="C4" sqref="C4"/>
      <selection pane="bottomLeft" activeCell="B9" sqref="B9"/>
      <selection pane="bottomRight" activeCell="AM7" sqref="AM7"/>
    </sheetView>
  </sheetViews>
  <sheetFormatPr defaultColWidth="11.421875" defaultRowHeight="15"/>
  <cols>
    <col min="1" max="1" width="6.421875" style="0" customWidth="1"/>
    <col min="2" max="2" width="22.00390625" style="0" customWidth="1"/>
    <col min="3" max="3" width="6.57421875" style="0" customWidth="1"/>
    <col min="4" max="4" width="7.140625" style="0" customWidth="1"/>
    <col min="5" max="5" width="6.00390625" style="0" customWidth="1"/>
    <col min="6" max="6" width="4.8515625" style="0" customWidth="1"/>
    <col min="7" max="7" width="7.7109375" style="0" customWidth="1"/>
    <col min="8" max="8" width="11.140625" style="0" customWidth="1"/>
    <col min="9" max="10" width="5.8515625" style="0" customWidth="1"/>
    <col min="11" max="12" width="6.00390625" style="0" customWidth="1"/>
    <col min="13" max="13" width="7.140625" style="0" customWidth="1"/>
    <col min="14" max="14" width="10.140625" style="0" customWidth="1"/>
    <col min="15" max="15" width="4.140625" style="0" customWidth="1"/>
    <col min="16" max="16" width="6.28125" style="0" customWidth="1"/>
    <col min="17" max="18" width="6.00390625" style="0" customWidth="1"/>
    <col min="19" max="19" width="5.00390625" style="0" customWidth="1"/>
    <col min="20" max="20" width="12.28125" style="0" customWidth="1"/>
    <col min="21" max="22" width="4.140625" style="0" customWidth="1"/>
    <col min="23" max="25" width="6.00390625" style="0" customWidth="1"/>
    <col min="26" max="26" width="12.8515625" style="0" customWidth="1"/>
    <col min="27" max="27" width="5.8515625" style="0" customWidth="1"/>
    <col min="28" max="28" width="6.28125" style="0" customWidth="1"/>
    <col min="29" max="31" width="6.00390625" style="0" customWidth="1"/>
    <col min="32" max="32" width="10.140625" style="0" customWidth="1"/>
    <col min="33" max="33" width="6.140625" style="0" customWidth="1"/>
    <col min="34" max="34" width="7.7109375" style="0" customWidth="1"/>
    <col min="35" max="36" width="8.57421875" style="0" customWidth="1"/>
    <col min="37" max="37" width="9.00390625" style="0" customWidth="1"/>
    <col min="38" max="38" width="10.57421875" style="0" customWidth="1"/>
  </cols>
  <sheetData>
    <row r="1" s="3" customFormat="1" ht="15">
      <c r="A1" s="14"/>
    </row>
    <row r="2" spans="1:38" s="3" customFormat="1" ht="1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3" customFormat="1" ht="15" customHeight="1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1:38" s="3" customFormat="1" ht="15.75" customHeight="1">
      <c r="A4" s="75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38" s="3" customFormat="1" ht="19.5" customHeight="1">
      <c r="A5" s="76">
        <v>21</v>
      </c>
      <c r="B5" s="76"/>
      <c r="C5" s="76"/>
      <c r="D5" s="76"/>
      <c r="E5" s="76"/>
      <c r="F5" s="76"/>
      <c r="G5" s="76"/>
      <c r="H5" s="7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s="3" customFormat="1" ht="15.75" customHeight="1">
      <c r="A6" s="87" t="s">
        <v>63</v>
      </c>
      <c r="B6" s="87"/>
      <c r="C6" s="68"/>
      <c r="D6" s="68"/>
      <c r="E6" s="68"/>
      <c r="F6" s="68"/>
      <c r="G6" s="68"/>
      <c r="H6" s="68"/>
      <c r="I6" s="6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2"/>
      <c r="V6" s="12"/>
      <c r="W6" s="12"/>
      <c r="X6" s="12"/>
      <c r="Y6" s="12"/>
      <c r="Z6" s="12"/>
      <c r="AA6" s="66"/>
      <c r="AB6" s="66"/>
      <c r="AC6" s="66"/>
      <c r="AD6" s="66"/>
      <c r="AE6" s="66"/>
      <c r="AF6" s="66"/>
      <c r="AG6" s="12"/>
      <c r="AH6" s="12"/>
      <c r="AI6" s="12"/>
      <c r="AJ6" s="12"/>
      <c r="AK6" s="12"/>
      <c r="AL6" s="12"/>
    </row>
    <row r="7" spans="1:38" s="3" customFormat="1" ht="24" customHeight="1">
      <c r="A7" s="84" t="s">
        <v>0</v>
      </c>
      <c r="B7" s="84" t="s">
        <v>7</v>
      </c>
      <c r="C7" s="81" t="s">
        <v>107</v>
      </c>
      <c r="D7" s="82"/>
      <c r="E7" s="82"/>
      <c r="F7" s="82"/>
      <c r="G7" s="82"/>
      <c r="H7" s="83"/>
      <c r="I7" s="81" t="s">
        <v>108</v>
      </c>
      <c r="J7" s="82"/>
      <c r="K7" s="82"/>
      <c r="L7" s="82"/>
      <c r="M7" s="82"/>
      <c r="N7" s="83"/>
      <c r="O7" s="81" t="s">
        <v>109</v>
      </c>
      <c r="P7" s="82"/>
      <c r="Q7" s="82"/>
      <c r="R7" s="82"/>
      <c r="S7" s="82"/>
      <c r="T7" s="83"/>
      <c r="U7" s="81" t="s">
        <v>110</v>
      </c>
      <c r="V7" s="82"/>
      <c r="W7" s="82"/>
      <c r="X7" s="82"/>
      <c r="Y7" s="82"/>
      <c r="Z7" s="83"/>
      <c r="AA7" s="81" t="s">
        <v>111</v>
      </c>
      <c r="AB7" s="82"/>
      <c r="AC7" s="82"/>
      <c r="AD7" s="82"/>
      <c r="AE7" s="82"/>
      <c r="AF7" s="83"/>
      <c r="AG7" s="81" t="s">
        <v>115</v>
      </c>
      <c r="AH7" s="82"/>
      <c r="AI7" s="82"/>
      <c r="AJ7" s="82"/>
      <c r="AK7" s="82"/>
      <c r="AL7" s="83"/>
    </row>
    <row r="8" spans="1:38" s="3" customFormat="1" ht="22.5">
      <c r="A8" s="85"/>
      <c r="B8" s="8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35</v>
      </c>
      <c r="I8" s="16" t="s">
        <v>1</v>
      </c>
      <c r="J8" s="16" t="s">
        <v>2</v>
      </c>
      <c r="K8" s="16" t="s">
        <v>3</v>
      </c>
      <c r="L8" s="16" t="s">
        <v>4</v>
      </c>
      <c r="M8" s="16" t="s">
        <v>5</v>
      </c>
      <c r="N8" s="16" t="s">
        <v>35</v>
      </c>
      <c r="O8" s="16" t="s">
        <v>1</v>
      </c>
      <c r="P8" s="16" t="s">
        <v>2</v>
      </c>
      <c r="Q8" s="16" t="s">
        <v>3</v>
      </c>
      <c r="R8" s="16" t="s">
        <v>4</v>
      </c>
      <c r="S8" s="16" t="s">
        <v>5</v>
      </c>
      <c r="T8" s="16" t="s">
        <v>35</v>
      </c>
      <c r="U8" s="16" t="s">
        <v>1</v>
      </c>
      <c r="V8" s="16" t="s">
        <v>2</v>
      </c>
      <c r="W8" s="16" t="s">
        <v>3</v>
      </c>
      <c r="X8" s="16" t="s">
        <v>4</v>
      </c>
      <c r="Y8" s="16" t="s">
        <v>5</v>
      </c>
      <c r="Z8" s="16" t="s">
        <v>35</v>
      </c>
      <c r="AA8" s="16" t="s">
        <v>1</v>
      </c>
      <c r="AB8" s="16" t="s">
        <v>2</v>
      </c>
      <c r="AC8" s="16" t="s">
        <v>3</v>
      </c>
      <c r="AD8" s="16" t="s">
        <v>4</v>
      </c>
      <c r="AE8" s="16" t="s">
        <v>5</v>
      </c>
      <c r="AF8" s="16" t="s">
        <v>35</v>
      </c>
      <c r="AG8" s="16" t="s">
        <v>1</v>
      </c>
      <c r="AH8" s="16" t="s">
        <v>2</v>
      </c>
      <c r="AI8" s="16" t="s">
        <v>3</v>
      </c>
      <c r="AJ8" s="16" t="s">
        <v>4</v>
      </c>
      <c r="AK8" s="16" t="s">
        <v>5</v>
      </c>
      <c r="AL8" s="16" t="s">
        <v>35</v>
      </c>
    </row>
    <row r="9" spans="1:38" s="12" customFormat="1" ht="15.75">
      <c r="A9" s="6">
        <v>1</v>
      </c>
      <c r="B9" s="69" t="s">
        <v>53</v>
      </c>
      <c r="C9" s="6">
        <v>16</v>
      </c>
      <c r="D9" s="6">
        <v>19</v>
      </c>
      <c r="E9" s="6">
        <v>0</v>
      </c>
      <c r="F9" s="6">
        <v>0</v>
      </c>
      <c r="G9" s="6">
        <v>35</v>
      </c>
      <c r="H9" s="6">
        <f>(C9+D9)/G9*100</f>
        <v>100</v>
      </c>
      <c r="I9" s="6">
        <v>0</v>
      </c>
      <c r="J9" s="6">
        <v>9</v>
      </c>
      <c r="K9" s="6">
        <v>0</v>
      </c>
      <c r="L9" s="6">
        <v>0</v>
      </c>
      <c r="M9" s="6">
        <v>9</v>
      </c>
      <c r="N9" s="6">
        <f>(I9+J9)/M9*100</f>
        <v>100</v>
      </c>
      <c r="O9" s="6">
        <v>0</v>
      </c>
      <c r="P9" s="6">
        <v>7</v>
      </c>
      <c r="Q9" s="6">
        <v>0</v>
      </c>
      <c r="R9" s="6">
        <v>1</v>
      </c>
      <c r="S9" s="6">
        <v>8</v>
      </c>
      <c r="T9" s="6">
        <f>(O9+P9)/S9*100</f>
        <v>87.5</v>
      </c>
      <c r="U9" s="6">
        <v>0</v>
      </c>
      <c r="V9" s="6">
        <v>0</v>
      </c>
      <c r="W9" s="6">
        <v>0</v>
      </c>
      <c r="X9" s="6">
        <v>0</v>
      </c>
      <c r="Y9" s="6">
        <f>SUM(U9:X9)</f>
        <v>0</v>
      </c>
      <c r="Z9" s="6" t="e">
        <f>(U9+V9)/Y9*100</f>
        <v>#DIV/0!</v>
      </c>
      <c r="AA9" s="6">
        <v>1</v>
      </c>
      <c r="AB9" s="6">
        <v>7</v>
      </c>
      <c r="AC9" s="6">
        <v>1</v>
      </c>
      <c r="AD9" s="6">
        <v>1</v>
      </c>
      <c r="AE9" s="6">
        <v>10</v>
      </c>
      <c r="AF9" s="6">
        <f>(AA9+AB9)/AE9*100</f>
        <v>80</v>
      </c>
      <c r="AG9" s="6">
        <f>C9+I9+O9+U9+AA9</f>
        <v>17</v>
      </c>
      <c r="AH9" s="6">
        <f>D9+J9+P9+V9+AB9</f>
        <v>42</v>
      </c>
      <c r="AI9" s="6">
        <f>E9+K9+Q9+W9+AC9</f>
        <v>1</v>
      </c>
      <c r="AJ9" s="6">
        <f>F9+L9+R9+X9+AD9</f>
        <v>2</v>
      </c>
      <c r="AK9" s="6">
        <v>62</v>
      </c>
      <c r="AL9" s="56">
        <f>(AG9+AH9)/AK9*100</f>
        <v>95.16129032258065</v>
      </c>
    </row>
    <row r="10" spans="1:38" s="12" customFormat="1" ht="15.75">
      <c r="A10" s="6">
        <v>2</v>
      </c>
      <c r="B10" s="69" t="s">
        <v>54</v>
      </c>
      <c r="C10" s="6">
        <v>23</v>
      </c>
      <c r="D10" s="6">
        <v>29</v>
      </c>
      <c r="E10" s="6">
        <v>0</v>
      </c>
      <c r="F10" s="6">
        <v>0</v>
      </c>
      <c r="G10" s="6">
        <v>52</v>
      </c>
      <c r="H10" s="6">
        <f aca="true" t="shared" si="0" ref="H10:H27">(C10+D10)/G10*100</f>
        <v>100</v>
      </c>
      <c r="I10" s="6">
        <v>0</v>
      </c>
      <c r="J10" s="6">
        <v>12</v>
      </c>
      <c r="K10" s="6">
        <v>0</v>
      </c>
      <c r="L10" s="6">
        <v>0</v>
      </c>
      <c r="M10" s="6">
        <v>12</v>
      </c>
      <c r="N10" s="6">
        <f aca="true" t="shared" si="1" ref="N10:N27">(I10+J10)/M10*100</f>
        <v>100</v>
      </c>
      <c r="O10" s="6">
        <v>1</v>
      </c>
      <c r="P10" s="6">
        <v>6</v>
      </c>
      <c r="Q10" s="6">
        <v>0</v>
      </c>
      <c r="R10" s="6">
        <v>1</v>
      </c>
      <c r="S10" s="6">
        <v>8</v>
      </c>
      <c r="T10" s="6">
        <f aca="true" t="shared" si="2" ref="T10:T27">(O10+P10)/S10*100</f>
        <v>87.5</v>
      </c>
      <c r="U10" s="6">
        <v>0</v>
      </c>
      <c r="V10" s="6">
        <v>0</v>
      </c>
      <c r="W10" s="6">
        <v>0</v>
      </c>
      <c r="X10" s="6">
        <v>0</v>
      </c>
      <c r="Y10" s="6">
        <f aca="true" t="shared" si="3" ref="Y10:Y27">SUM(U10:X10)</f>
        <v>0</v>
      </c>
      <c r="Z10" s="6" t="e">
        <f aca="true" t="shared" si="4" ref="Z10:Z27">(U10+V10)/Y10*100</f>
        <v>#DIV/0!</v>
      </c>
      <c r="AA10" s="6">
        <v>6</v>
      </c>
      <c r="AB10" s="6">
        <v>25</v>
      </c>
      <c r="AC10" s="6">
        <v>3</v>
      </c>
      <c r="AD10" s="6">
        <v>2</v>
      </c>
      <c r="AE10" s="6">
        <v>36</v>
      </c>
      <c r="AF10" s="6">
        <f aca="true" t="shared" si="5" ref="AF10:AF27">(AA10+AB10)/AE10*100</f>
        <v>86.11111111111111</v>
      </c>
      <c r="AG10" s="6">
        <f aca="true" t="shared" si="6" ref="AG10:AG26">C10+I10+O10+U10+AA10</f>
        <v>30</v>
      </c>
      <c r="AH10" s="6">
        <f aca="true" t="shared" si="7" ref="AH10:AH26">D10+J10+P10+V10+AB10</f>
        <v>72</v>
      </c>
      <c r="AI10" s="6">
        <f aca="true" t="shared" si="8" ref="AI10:AI26">E10+K10+Q10+W10+AC10</f>
        <v>3</v>
      </c>
      <c r="AJ10" s="6">
        <f aca="true" t="shared" si="9" ref="AJ10:AJ26">F10+L10+R10+X10+AD10</f>
        <v>3</v>
      </c>
      <c r="AK10" s="6">
        <v>108</v>
      </c>
      <c r="AL10" s="56">
        <f aca="true" t="shared" si="10" ref="AL10:AL27">(AG10+AH10)/AK10*100</f>
        <v>94.44444444444444</v>
      </c>
    </row>
    <row r="11" spans="1:38" s="12" customFormat="1" ht="15.75">
      <c r="A11" s="6">
        <v>3</v>
      </c>
      <c r="B11" s="69" t="s">
        <v>55</v>
      </c>
      <c r="C11" s="6">
        <v>7</v>
      </c>
      <c r="D11" s="6">
        <v>15</v>
      </c>
      <c r="E11" s="6">
        <v>1</v>
      </c>
      <c r="F11" s="6">
        <v>0</v>
      </c>
      <c r="G11" s="6">
        <v>23</v>
      </c>
      <c r="H11" s="6">
        <f t="shared" si="0"/>
        <v>95.65217391304348</v>
      </c>
      <c r="I11" s="6">
        <v>0</v>
      </c>
      <c r="J11" s="6">
        <v>15</v>
      </c>
      <c r="K11" s="6">
        <v>0</v>
      </c>
      <c r="L11" s="6">
        <v>0</v>
      </c>
      <c r="M11" s="6">
        <v>15</v>
      </c>
      <c r="N11" s="6">
        <f t="shared" si="1"/>
        <v>100</v>
      </c>
      <c r="O11" s="6">
        <v>1</v>
      </c>
      <c r="P11" s="6">
        <v>5</v>
      </c>
      <c r="Q11" s="6">
        <v>0</v>
      </c>
      <c r="R11" s="6">
        <v>1</v>
      </c>
      <c r="S11" s="6">
        <v>7</v>
      </c>
      <c r="T11" s="6">
        <f t="shared" si="2"/>
        <v>85.71428571428571</v>
      </c>
      <c r="U11" s="6">
        <v>0</v>
      </c>
      <c r="V11" s="6">
        <v>0</v>
      </c>
      <c r="W11" s="6">
        <v>0</v>
      </c>
      <c r="X11" s="6">
        <v>0</v>
      </c>
      <c r="Y11" s="6">
        <f t="shared" si="3"/>
        <v>0</v>
      </c>
      <c r="Z11" s="6" t="e">
        <f t="shared" si="4"/>
        <v>#DIV/0!</v>
      </c>
      <c r="AA11" s="6">
        <v>3</v>
      </c>
      <c r="AB11" s="6">
        <v>8</v>
      </c>
      <c r="AC11" s="6">
        <v>2</v>
      </c>
      <c r="AD11" s="6">
        <v>1</v>
      </c>
      <c r="AE11" s="6">
        <v>14</v>
      </c>
      <c r="AF11" s="6">
        <f t="shared" si="5"/>
        <v>78.57142857142857</v>
      </c>
      <c r="AG11" s="6">
        <f t="shared" si="6"/>
        <v>11</v>
      </c>
      <c r="AH11" s="6">
        <f t="shared" si="7"/>
        <v>43</v>
      </c>
      <c r="AI11" s="6">
        <f t="shared" si="8"/>
        <v>3</v>
      </c>
      <c r="AJ11" s="6">
        <f t="shared" si="9"/>
        <v>2</v>
      </c>
      <c r="AK11" s="6">
        <f aca="true" t="shared" si="11" ref="AK11:AK26">G11+M11+S11+Y11+AE11</f>
        <v>59</v>
      </c>
      <c r="AL11" s="56">
        <f t="shared" si="10"/>
        <v>91.52542372881356</v>
      </c>
    </row>
    <row r="12" spans="1:38" s="12" customFormat="1" ht="15.75">
      <c r="A12" s="6">
        <v>4</v>
      </c>
      <c r="B12" s="5" t="s">
        <v>56</v>
      </c>
      <c r="C12" s="6">
        <v>0</v>
      </c>
      <c r="D12" s="6">
        <v>1</v>
      </c>
      <c r="E12" s="6">
        <v>0</v>
      </c>
      <c r="F12" s="6">
        <v>0</v>
      </c>
      <c r="G12" s="6">
        <v>1</v>
      </c>
      <c r="H12" s="6">
        <f t="shared" si="0"/>
        <v>100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 t="e">
        <f t="shared" si="1"/>
        <v>#DIV/0!</v>
      </c>
      <c r="O12" s="6">
        <v>0</v>
      </c>
      <c r="P12" s="6">
        <v>1</v>
      </c>
      <c r="Q12" s="6">
        <v>0</v>
      </c>
      <c r="R12" s="6">
        <v>0</v>
      </c>
      <c r="S12" s="6">
        <v>1</v>
      </c>
      <c r="T12" s="6">
        <f t="shared" si="2"/>
        <v>100</v>
      </c>
      <c r="U12" s="6">
        <v>0</v>
      </c>
      <c r="V12" s="6">
        <v>0</v>
      </c>
      <c r="W12" s="6">
        <v>0</v>
      </c>
      <c r="X12" s="6">
        <v>0</v>
      </c>
      <c r="Y12" s="6">
        <f t="shared" si="3"/>
        <v>0</v>
      </c>
      <c r="Z12" s="6" t="e">
        <f t="shared" si="4"/>
        <v>#DIV/0!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 t="e">
        <f t="shared" si="5"/>
        <v>#DIV/0!</v>
      </c>
      <c r="AG12" s="6">
        <f t="shared" si="6"/>
        <v>0</v>
      </c>
      <c r="AH12" s="6">
        <f t="shared" si="7"/>
        <v>2</v>
      </c>
      <c r="AI12" s="6">
        <f t="shared" si="8"/>
        <v>0</v>
      </c>
      <c r="AJ12" s="6">
        <f t="shared" si="9"/>
        <v>0</v>
      </c>
      <c r="AK12" s="6">
        <f t="shared" si="11"/>
        <v>2</v>
      </c>
      <c r="AL12" s="56">
        <f t="shared" si="10"/>
        <v>100</v>
      </c>
    </row>
    <row r="13" spans="1:38" s="12" customFormat="1" ht="15.75">
      <c r="A13" s="6">
        <v>5</v>
      </c>
      <c r="B13" s="5" t="s">
        <v>57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 t="e">
        <f t="shared" si="0"/>
        <v>#DIV/0!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 t="e">
        <f t="shared" si="1"/>
        <v>#DIV/0!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 t="e">
        <f t="shared" si="2"/>
        <v>#DIV/0!</v>
      </c>
      <c r="U13" s="6">
        <v>0</v>
      </c>
      <c r="V13" s="6">
        <v>0</v>
      </c>
      <c r="W13" s="6">
        <v>0</v>
      </c>
      <c r="X13" s="6">
        <v>0</v>
      </c>
      <c r="Y13" s="6">
        <f t="shared" si="3"/>
        <v>0</v>
      </c>
      <c r="Z13" s="6" t="e">
        <f t="shared" si="4"/>
        <v>#DIV/0!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 t="e">
        <f t="shared" si="5"/>
        <v>#DIV/0!</v>
      </c>
      <c r="AG13" s="6">
        <f t="shared" si="6"/>
        <v>0</v>
      </c>
      <c r="AH13" s="6">
        <f t="shared" si="7"/>
        <v>0</v>
      </c>
      <c r="AI13" s="6">
        <f t="shared" si="8"/>
        <v>0</v>
      </c>
      <c r="AJ13" s="6">
        <f t="shared" si="9"/>
        <v>0</v>
      </c>
      <c r="AK13" s="6">
        <f t="shared" si="11"/>
        <v>0</v>
      </c>
      <c r="AL13" s="56" t="e">
        <f t="shared" si="10"/>
        <v>#DIV/0!</v>
      </c>
    </row>
    <row r="14" spans="1:38" s="12" customFormat="1" ht="31.5">
      <c r="A14" s="6">
        <v>6</v>
      </c>
      <c r="B14" s="5" t="s">
        <v>58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 t="e">
        <f t="shared" si="0"/>
        <v>#DIV/0!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 t="e">
        <f t="shared" si="1"/>
        <v>#DIV/0!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 t="e">
        <f t="shared" si="2"/>
        <v>#DIV/0!</v>
      </c>
      <c r="U14" s="6">
        <v>0</v>
      </c>
      <c r="V14" s="6">
        <v>0</v>
      </c>
      <c r="W14" s="6">
        <v>0</v>
      </c>
      <c r="X14" s="6">
        <v>0</v>
      </c>
      <c r="Y14" s="6">
        <f t="shared" si="3"/>
        <v>0</v>
      </c>
      <c r="Z14" s="6" t="e">
        <f t="shared" si="4"/>
        <v>#DIV/0!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 t="e">
        <f t="shared" si="5"/>
        <v>#DIV/0!</v>
      </c>
      <c r="AG14" s="6">
        <f t="shared" si="6"/>
        <v>0</v>
      </c>
      <c r="AH14" s="6">
        <f t="shared" si="7"/>
        <v>0</v>
      </c>
      <c r="AI14" s="6">
        <f t="shared" si="8"/>
        <v>0</v>
      </c>
      <c r="AJ14" s="6">
        <f t="shared" si="9"/>
        <v>0</v>
      </c>
      <c r="AK14" s="6">
        <f t="shared" si="11"/>
        <v>0</v>
      </c>
      <c r="AL14" s="56" t="e">
        <f t="shared" si="10"/>
        <v>#DIV/0!</v>
      </c>
    </row>
    <row r="15" spans="1:38" s="12" customFormat="1" ht="15.75">
      <c r="A15" s="6">
        <v>7</v>
      </c>
      <c r="B15" s="5" t="s">
        <v>57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 t="e">
        <f t="shared" si="0"/>
        <v>#DIV/0!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 t="e">
        <f t="shared" si="1"/>
        <v>#DIV/0!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 t="e">
        <f t="shared" si="2"/>
        <v>#DIV/0!</v>
      </c>
      <c r="U15" s="6">
        <v>0</v>
      </c>
      <c r="V15" s="6">
        <v>0</v>
      </c>
      <c r="W15" s="6">
        <v>0</v>
      </c>
      <c r="X15" s="6">
        <v>0</v>
      </c>
      <c r="Y15" s="6">
        <f t="shared" si="3"/>
        <v>0</v>
      </c>
      <c r="Z15" s="6" t="e">
        <f t="shared" si="4"/>
        <v>#DIV/0!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 t="e">
        <f t="shared" si="5"/>
        <v>#DIV/0!</v>
      </c>
      <c r="AG15" s="6">
        <f t="shared" si="6"/>
        <v>0</v>
      </c>
      <c r="AH15" s="6">
        <f t="shared" si="7"/>
        <v>0</v>
      </c>
      <c r="AI15" s="6">
        <f t="shared" si="8"/>
        <v>0</v>
      </c>
      <c r="AJ15" s="6">
        <f t="shared" si="9"/>
        <v>0</v>
      </c>
      <c r="AK15" s="6">
        <f t="shared" si="11"/>
        <v>0</v>
      </c>
      <c r="AL15" s="56" t="e">
        <f t="shared" si="10"/>
        <v>#DIV/0!</v>
      </c>
    </row>
    <row r="16" spans="1:38" s="12" customFormat="1" ht="15.75">
      <c r="A16" s="6">
        <v>8</v>
      </c>
      <c r="B16" s="5" t="s">
        <v>59</v>
      </c>
      <c r="C16" s="6">
        <v>0</v>
      </c>
      <c r="D16" s="6">
        <v>2</v>
      </c>
      <c r="E16" s="6">
        <v>1</v>
      </c>
      <c r="F16" s="6">
        <v>0</v>
      </c>
      <c r="G16" s="6">
        <v>3</v>
      </c>
      <c r="H16" s="6">
        <f t="shared" si="0"/>
        <v>66.66666666666666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e">
        <f t="shared" si="1"/>
        <v>#DIV/0!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 t="e">
        <f t="shared" si="2"/>
        <v>#DIV/0!</v>
      </c>
      <c r="U16" s="6">
        <v>0</v>
      </c>
      <c r="V16" s="6">
        <v>0</v>
      </c>
      <c r="W16" s="6">
        <v>0</v>
      </c>
      <c r="X16" s="6">
        <v>0</v>
      </c>
      <c r="Y16" s="6">
        <f t="shared" si="3"/>
        <v>0</v>
      </c>
      <c r="Z16" s="6" t="e">
        <f t="shared" si="4"/>
        <v>#DIV/0!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 t="e">
        <f t="shared" si="5"/>
        <v>#DIV/0!</v>
      </c>
      <c r="AG16" s="6">
        <f t="shared" si="6"/>
        <v>0</v>
      </c>
      <c r="AH16" s="6">
        <f t="shared" si="7"/>
        <v>2</v>
      </c>
      <c r="AI16" s="6">
        <f t="shared" si="8"/>
        <v>1</v>
      </c>
      <c r="AJ16" s="6">
        <f t="shared" si="9"/>
        <v>0</v>
      </c>
      <c r="AK16" s="6">
        <f t="shared" si="11"/>
        <v>3</v>
      </c>
      <c r="AL16" s="56">
        <f t="shared" si="10"/>
        <v>66.66666666666666</v>
      </c>
    </row>
    <row r="17" spans="1:38" s="12" customFormat="1" ht="15.75">
      <c r="A17" s="6">
        <v>9</v>
      </c>
      <c r="B17" s="5" t="s">
        <v>68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 t="e">
        <f t="shared" si="0"/>
        <v>#DIV/0!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e">
        <f t="shared" si="1"/>
        <v>#DIV/0!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 t="e">
        <f t="shared" si="2"/>
        <v>#DIV/0!</v>
      </c>
      <c r="U17" s="6">
        <v>0</v>
      </c>
      <c r="V17" s="6">
        <v>0</v>
      </c>
      <c r="W17" s="6">
        <v>0</v>
      </c>
      <c r="X17" s="6">
        <v>0</v>
      </c>
      <c r="Y17" s="6">
        <f t="shared" si="3"/>
        <v>0</v>
      </c>
      <c r="Z17" s="6" t="e">
        <f t="shared" si="4"/>
        <v>#DIV/0!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 t="e">
        <f t="shared" si="5"/>
        <v>#DIV/0!</v>
      </c>
      <c r="AG17" s="6">
        <f t="shared" si="6"/>
        <v>0</v>
      </c>
      <c r="AH17" s="6">
        <f t="shared" si="7"/>
        <v>0</v>
      </c>
      <c r="AI17" s="6">
        <f t="shared" si="8"/>
        <v>0</v>
      </c>
      <c r="AJ17" s="6">
        <f t="shared" si="9"/>
        <v>0</v>
      </c>
      <c r="AK17" s="6">
        <f t="shared" si="11"/>
        <v>0</v>
      </c>
      <c r="AL17" s="56" t="e">
        <f t="shared" si="10"/>
        <v>#DIV/0!</v>
      </c>
    </row>
    <row r="18" spans="1:38" s="12" customFormat="1" ht="15.75">
      <c r="A18" s="6">
        <v>10</v>
      </c>
      <c r="B18" s="5" t="s">
        <v>71</v>
      </c>
      <c r="C18" s="6">
        <v>1</v>
      </c>
      <c r="D18" s="6">
        <v>0</v>
      </c>
      <c r="E18" s="6">
        <v>0</v>
      </c>
      <c r="F18" s="6">
        <v>0</v>
      </c>
      <c r="G18" s="6">
        <v>1</v>
      </c>
      <c r="H18" s="6">
        <f t="shared" si="0"/>
        <v>100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 t="e">
        <f t="shared" si="1"/>
        <v>#DIV/0!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 t="e">
        <f t="shared" si="2"/>
        <v>#DIV/0!</v>
      </c>
      <c r="U18" s="6">
        <v>0</v>
      </c>
      <c r="V18" s="6">
        <v>0</v>
      </c>
      <c r="W18" s="6">
        <v>0</v>
      </c>
      <c r="X18" s="6">
        <v>0</v>
      </c>
      <c r="Y18" s="6">
        <f t="shared" si="3"/>
        <v>0</v>
      </c>
      <c r="Z18" s="6" t="e">
        <f t="shared" si="4"/>
        <v>#DIV/0!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 t="e">
        <f t="shared" si="5"/>
        <v>#DIV/0!</v>
      </c>
      <c r="AG18" s="6">
        <f t="shared" si="6"/>
        <v>1</v>
      </c>
      <c r="AH18" s="6">
        <f t="shared" si="7"/>
        <v>0</v>
      </c>
      <c r="AI18" s="6">
        <f t="shared" si="8"/>
        <v>0</v>
      </c>
      <c r="AJ18" s="6">
        <f t="shared" si="9"/>
        <v>0</v>
      </c>
      <c r="AK18" s="6">
        <f t="shared" si="11"/>
        <v>1</v>
      </c>
      <c r="AL18" s="56">
        <f t="shared" si="10"/>
        <v>100</v>
      </c>
    </row>
    <row r="19" spans="1:38" s="12" customFormat="1" ht="31.5">
      <c r="A19" s="6">
        <v>11</v>
      </c>
      <c r="B19" s="69" t="s">
        <v>60</v>
      </c>
      <c r="C19" s="6">
        <v>16</v>
      </c>
      <c r="D19" s="6">
        <v>26</v>
      </c>
      <c r="E19" s="6">
        <v>0</v>
      </c>
      <c r="F19" s="6">
        <v>0</v>
      </c>
      <c r="G19" s="6">
        <v>42</v>
      </c>
      <c r="H19" s="6">
        <f t="shared" si="0"/>
        <v>100</v>
      </c>
      <c r="I19" s="6">
        <v>0</v>
      </c>
      <c r="J19" s="6">
        <v>24</v>
      </c>
      <c r="K19" s="6">
        <v>0</v>
      </c>
      <c r="L19" s="6">
        <v>0</v>
      </c>
      <c r="M19" s="6">
        <v>24</v>
      </c>
      <c r="N19" s="6">
        <f t="shared" si="1"/>
        <v>100</v>
      </c>
      <c r="O19" s="6">
        <v>0</v>
      </c>
      <c r="P19" s="6">
        <v>12</v>
      </c>
      <c r="Q19" s="6">
        <v>0</v>
      </c>
      <c r="R19" s="6">
        <v>0</v>
      </c>
      <c r="S19" s="6">
        <v>12</v>
      </c>
      <c r="T19" s="6">
        <f t="shared" si="2"/>
        <v>100</v>
      </c>
      <c r="U19" s="6">
        <v>0</v>
      </c>
      <c r="V19" s="6">
        <v>0</v>
      </c>
      <c r="W19" s="6">
        <v>0</v>
      </c>
      <c r="X19" s="6">
        <v>0</v>
      </c>
      <c r="Y19" s="6">
        <f t="shared" si="3"/>
        <v>0</v>
      </c>
      <c r="Z19" s="6" t="e">
        <f t="shared" si="4"/>
        <v>#DIV/0!</v>
      </c>
      <c r="AA19" s="6">
        <v>0</v>
      </c>
      <c r="AB19" s="6">
        <v>10</v>
      </c>
      <c r="AC19" s="6">
        <v>1</v>
      </c>
      <c r="AD19" s="6">
        <v>4</v>
      </c>
      <c r="AE19" s="6">
        <v>15</v>
      </c>
      <c r="AF19" s="6">
        <f t="shared" si="5"/>
        <v>66.66666666666666</v>
      </c>
      <c r="AG19" s="6">
        <f t="shared" si="6"/>
        <v>16</v>
      </c>
      <c r="AH19" s="6">
        <f t="shared" si="7"/>
        <v>72</v>
      </c>
      <c r="AI19" s="6">
        <f t="shared" si="8"/>
        <v>1</v>
      </c>
      <c r="AJ19" s="6">
        <f t="shared" si="9"/>
        <v>4</v>
      </c>
      <c r="AK19" s="6">
        <f t="shared" si="11"/>
        <v>93</v>
      </c>
      <c r="AL19" s="56">
        <f t="shared" si="10"/>
        <v>94.6236559139785</v>
      </c>
    </row>
    <row r="20" spans="1:38" s="12" customFormat="1" ht="31.5">
      <c r="A20" s="6">
        <v>12</v>
      </c>
      <c r="B20" s="5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 t="e">
        <f t="shared" si="0"/>
        <v>#DIV/0!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e">
        <f t="shared" si="1"/>
        <v>#DIV/0!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 t="e">
        <f t="shared" si="2"/>
        <v>#DIV/0!</v>
      </c>
      <c r="U20" s="6">
        <v>0</v>
      </c>
      <c r="V20" s="6">
        <v>0</v>
      </c>
      <c r="W20" s="6">
        <v>0</v>
      </c>
      <c r="X20" s="6">
        <v>0</v>
      </c>
      <c r="Y20" s="6">
        <f t="shared" si="3"/>
        <v>0</v>
      </c>
      <c r="Z20" s="6" t="e">
        <f t="shared" si="4"/>
        <v>#DIV/0!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 t="e">
        <f t="shared" si="5"/>
        <v>#DIV/0!</v>
      </c>
      <c r="AG20" s="6">
        <f t="shared" si="6"/>
        <v>0</v>
      </c>
      <c r="AH20" s="6">
        <f t="shared" si="7"/>
        <v>0</v>
      </c>
      <c r="AI20" s="6">
        <f t="shared" si="8"/>
        <v>0</v>
      </c>
      <c r="AJ20" s="6">
        <f t="shared" si="9"/>
        <v>0</v>
      </c>
      <c r="AK20" s="6">
        <f t="shared" si="11"/>
        <v>0</v>
      </c>
      <c r="AL20" s="56" t="e">
        <f t="shared" si="10"/>
        <v>#DIV/0!</v>
      </c>
    </row>
    <row r="21" spans="1:38" s="12" customFormat="1" ht="31.5">
      <c r="A21" s="6">
        <v>13</v>
      </c>
      <c r="B21" s="5" t="s">
        <v>62</v>
      </c>
      <c r="C21" s="6">
        <v>0</v>
      </c>
      <c r="D21" s="6">
        <v>2</v>
      </c>
      <c r="E21" s="6">
        <v>0</v>
      </c>
      <c r="F21" s="6">
        <v>0</v>
      </c>
      <c r="G21" s="6">
        <v>2</v>
      </c>
      <c r="H21" s="6">
        <f t="shared" si="0"/>
        <v>100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e">
        <f t="shared" si="1"/>
        <v>#DIV/0!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 t="e">
        <f t="shared" si="2"/>
        <v>#DIV/0!</v>
      </c>
      <c r="U21" s="6">
        <v>0</v>
      </c>
      <c r="V21" s="6">
        <v>0</v>
      </c>
      <c r="W21" s="6">
        <v>0</v>
      </c>
      <c r="X21" s="6">
        <v>0</v>
      </c>
      <c r="Y21" s="6">
        <f t="shared" si="3"/>
        <v>0</v>
      </c>
      <c r="Z21" s="6" t="e">
        <f t="shared" si="4"/>
        <v>#DIV/0!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 t="e">
        <f t="shared" si="5"/>
        <v>#DIV/0!</v>
      </c>
      <c r="AG21" s="6">
        <f t="shared" si="6"/>
        <v>0</v>
      </c>
      <c r="AH21" s="6">
        <f t="shared" si="7"/>
        <v>2</v>
      </c>
      <c r="AI21" s="6">
        <f t="shared" si="8"/>
        <v>0</v>
      </c>
      <c r="AJ21" s="6">
        <f t="shared" si="9"/>
        <v>0</v>
      </c>
      <c r="AK21" s="6">
        <f t="shared" si="11"/>
        <v>2</v>
      </c>
      <c r="AL21" s="56">
        <f t="shared" si="10"/>
        <v>100</v>
      </c>
    </row>
    <row r="22" spans="1:38" s="12" customFormat="1" ht="31.5">
      <c r="A22" s="6">
        <v>14</v>
      </c>
      <c r="B22" s="5" t="s">
        <v>69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 t="e">
        <f t="shared" si="0"/>
        <v>#DIV/0!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e">
        <f t="shared" si="1"/>
        <v>#DIV/0!</v>
      </c>
      <c r="O22" s="6">
        <v>0</v>
      </c>
      <c r="P22" s="6">
        <v>1</v>
      </c>
      <c r="Q22" s="6">
        <v>0</v>
      </c>
      <c r="R22" s="6">
        <v>0</v>
      </c>
      <c r="S22" s="6">
        <v>1</v>
      </c>
      <c r="T22" s="6">
        <f t="shared" si="2"/>
        <v>100</v>
      </c>
      <c r="U22" s="6">
        <v>0</v>
      </c>
      <c r="V22" s="6">
        <v>0</v>
      </c>
      <c r="W22" s="6">
        <v>0</v>
      </c>
      <c r="X22" s="6">
        <v>0</v>
      </c>
      <c r="Y22" s="6">
        <f t="shared" si="3"/>
        <v>0</v>
      </c>
      <c r="Z22" s="6" t="e">
        <f t="shared" si="4"/>
        <v>#DIV/0!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 t="e">
        <f t="shared" si="5"/>
        <v>#DIV/0!</v>
      </c>
      <c r="AG22" s="6">
        <f t="shared" si="6"/>
        <v>0</v>
      </c>
      <c r="AH22" s="6">
        <f t="shared" si="7"/>
        <v>1</v>
      </c>
      <c r="AI22" s="6">
        <f t="shared" si="8"/>
        <v>0</v>
      </c>
      <c r="AJ22" s="6">
        <f t="shared" si="9"/>
        <v>0</v>
      </c>
      <c r="AK22" s="6">
        <f t="shared" si="11"/>
        <v>1</v>
      </c>
      <c r="AL22" s="56">
        <f t="shared" si="10"/>
        <v>100</v>
      </c>
    </row>
    <row r="23" spans="1:38" s="12" customFormat="1" ht="15.75">
      <c r="A23" s="6">
        <v>15</v>
      </c>
      <c r="B23" s="5" t="s">
        <v>70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 t="e">
        <f t="shared" si="0"/>
        <v>#DIV/0!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e">
        <f t="shared" si="1"/>
        <v>#DIV/0!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 t="e">
        <f t="shared" si="2"/>
        <v>#DIV/0!</v>
      </c>
      <c r="U23" s="6">
        <v>0</v>
      </c>
      <c r="V23" s="6">
        <v>0</v>
      </c>
      <c r="W23" s="6">
        <v>0</v>
      </c>
      <c r="X23" s="6">
        <v>0</v>
      </c>
      <c r="Y23" s="6">
        <f t="shared" si="3"/>
        <v>0</v>
      </c>
      <c r="Z23" s="6" t="e">
        <f t="shared" si="4"/>
        <v>#DIV/0!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 t="e">
        <f t="shared" si="5"/>
        <v>#DIV/0!</v>
      </c>
      <c r="AG23" s="6">
        <f t="shared" si="6"/>
        <v>0</v>
      </c>
      <c r="AH23" s="6">
        <f t="shared" si="7"/>
        <v>0</v>
      </c>
      <c r="AI23" s="6">
        <f t="shared" si="8"/>
        <v>0</v>
      </c>
      <c r="AJ23" s="6">
        <f t="shared" si="9"/>
        <v>0</v>
      </c>
      <c r="AK23" s="6">
        <f t="shared" si="11"/>
        <v>0</v>
      </c>
      <c r="AL23" s="56" t="e">
        <f t="shared" si="10"/>
        <v>#DIV/0!</v>
      </c>
    </row>
    <row r="24" spans="1:38" s="12" customFormat="1" ht="31.5">
      <c r="A24" s="6">
        <v>16</v>
      </c>
      <c r="B24" s="5" t="s">
        <v>96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 t="e">
        <f>(C24+D24)/G24*100</f>
        <v>#DIV/0!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 t="e">
        <f>(I24+J24)/M24*100</f>
        <v>#DIV/0!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 t="e">
        <f>(O24+P24)/S24*100</f>
        <v>#DIV/0!</v>
      </c>
      <c r="U24" s="6">
        <v>0</v>
      </c>
      <c r="V24" s="6">
        <v>0</v>
      </c>
      <c r="W24" s="6">
        <v>0</v>
      </c>
      <c r="X24" s="6">
        <v>0</v>
      </c>
      <c r="Y24" s="6">
        <f>SUM(U24:X24)</f>
        <v>0</v>
      </c>
      <c r="Z24" s="6" t="e">
        <f>(U24+V24)/Y24*100</f>
        <v>#DIV/0!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 t="e">
        <f>(AA24+AB24)/AE24*100</f>
        <v>#DIV/0!</v>
      </c>
      <c r="AG24" s="6">
        <f t="shared" si="6"/>
        <v>0</v>
      </c>
      <c r="AH24" s="6">
        <f t="shared" si="7"/>
        <v>0</v>
      </c>
      <c r="AI24" s="6">
        <f t="shared" si="8"/>
        <v>0</v>
      </c>
      <c r="AJ24" s="6">
        <f t="shared" si="9"/>
        <v>0</v>
      </c>
      <c r="AK24" s="6">
        <f t="shared" si="11"/>
        <v>0</v>
      </c>
      <c r="AL24" s="56" t="e">
        <f>(AG24+AH24)/AK24*100</f>
        <v>#DIV/0!</v>
      </c>
    </row>
    <row r="25" spans="1:38" s="12" customFormat="1" ht="15.75">
      <c r="A25" s="6">
        <v>17</v>
      </c>
      <c r="B25" s="5" t="s">
        <v>100</v>
      </c>
      <c r="C25" s="6">
        <v>1</v>
      </c>
      <c r="D25" s="6">
        <v>11</v>
      </c>
      <c r="E25" s="6">
        <v>1</v>
      </c>
      <c r="F25" s="6">
        <v>0</v>
      </c>
      <c r="G25" s="6">
        <v>22</v>
      </c>
      <c r="H25" s="6">
        <f>(C25+D25)/G25*100</f>
        <v>54.54545454545454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e">
        <f>(I25+J25)/M25*100</f>
        <v>#DIV/0!</v>
      </c>
      <c r="O25" s="6">
        <v>0</v>
      </c>
      <c r="P25" s="6">
        <v>2</v>
      </c>
      <c r="Q25" s="6">
        <v>0</v>
      </c>
      <c r="R25" s="6">
        <v>1</v>
      </c>
      <c r="S25" s="6">
        <v>3</v>
      </c>
      <c r="T25" s="6">
        <f>(O25+P25)/S25*100</f>
        <v>66.66666666666666</v>
      </c>
      <c r="U25" s="6">
        <v>0</v>
      </c>
      <c r="V25" s="6">
        <v>0</v>
      </c>
      <c r="W25" s="6">
        <v>0</v>
      </c>
      <c r="X25" s="6">
        <v>0</v>
      </c>
      <c r="Y25" s="6">
        <f>SUM(U25:X25)</f>
        <v>0</v>
      </c>
      <c r="Z25" s="6" t="e">
        <f>(U25+V25)/Y25*100</f>
        <v>#DIV/0!</v>
      </c>
      <c r="AA25" s="6">
        <v>1</v>
      </c>
      <c r="AB25" s="6">
        <v>3</v>
      </c>
      <c r="AC25" s="6">
        <v>1</v>
      </c>
      <c r="AD25" s="6">
        <v>0</v>
      </c>
      <c r="AE25" s="6">
        <v>5</v>
      </c>
      <c r="AF25" s="6">
        <f>(AA25+AB25)/AE25*100</f>
        <v>80</v>
      </c>
      <c r="AG25" s="6">
        <f t="shared" si="6"/>
        <v>2</v>
      </c>
      <c r="AH25" s="6">
        <f t="shared" si="7"/>
        <v>16</v>
      </c>
      <c r="AI25" s="6">
        <f t="shared" si="8"/>
        <v>2</v>
      </c>
      <c r="AJ25" s="6">
        <f t="shared" si="9"/>
        <v>1</v>
      </c>
      <c r="AK25" s="6">
        <v>21</v>
      </c>
      <c r="AL25" s="56">
        <f>(AG25+AH25)/AK25*100</f>
        <v>85.71428571428571</v>
      </c>
    </row>
    <row r="26" spans="1:38" s="12" customFormat="1" ht="15.75">
      <c r="A26" s="6">
        <v>18</v>
      </c>
      <c r="B26" s="69" t="s">
        <v>99</v>
      </c>
      <c r="C26" s="6">
        <v>5</v>
      </c>
      <c r="D26" s="6">
        <v>8</v>
      </c>
      <c r="E26" s="6">
        <v>0</v>
      </c>
      <c r="F26" s="6">
        <v>0</v>
      </c>
      <c r="G26" s="6">
        <v>13</v>
      </c>
      <c r="H26" s="6">
        <f t="shared" si="0"/>
        <v>100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 t="e">
        <f>(I26+J26)/M26*100</f>
        <v>#DIV/0!</v>
      </c>
      <c r="O26" s="6">
        <v>0</v>
      </c>
      <c r="P26" s="6">
        <v>1</v>
      </c>
      <c r="Q26" s="6">
        <v>0</v>
      </c>
      <c r="R26" s="6">
        <v>0</v>
      </c>
      <c r="S26" s="6">
        <v>1</v>
      </c>
      <c r="T26" s="6">
        <f>(O26+P26)/S26*100</f>
        <v>100</v>
      </c>
      <c r="U26" s="6">
        <v>0</v>
      </c>
      <c r="V26" s="6">
        <v>0</v>
      </c>
      <c r="W26" s="6">
        <v>0</v>
      </c>
      <c r="X26" s="6">
        <v>0</v>
      </c>
      <c r="Y26" s="6">
        <f>SUM(U26:X26)</f>
        <v>0</v>
      </c>
      <c r="Z26" s="6" t="e">
        <f>(U26+V26)/Y26*100</f>
        <v>#DIV/0!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 t="e">
        <f>(AA26+AB26)/AE26*100</f>
        <v>#DIV/0!</v>
      </c>
      <c r="AG26" s="6">
        <f t="shared" si="6"/>
        <v>5</v>
      </c>
      <c r="AH26" s="6">
        <f t="shared" si="7"/>
        <v>9</v>
      </c>
      <c r="AI26" s="6">
        <f t="shared" si="8"/>
        <v>0</v>
      </c>
      <c r="AJ26" s="6">
        <f t="shared" si="9"/>
        <v>0</v>
      </c>
      <c r="AK26" s="6">
        <f t="shared" si="11"/>
        <v>14</v>
      </c>
      <c r="AL26" s="56">
        <f>(AG26+AH26)/AK26*100</f>
        <v>100</v>
      </c>
    </row>
    <row r="27" spans="1:38" s="12" customFormat="1" ht="19.5" customHeight="1">
      <c r="A27" s="13"/>
      <c r="B27" s="41" t="s">
        <v>6</v>
      </c>
      <c r="C27" s="41">
        <v>69</v>
      </c>
      <c r="D27" s="41">
        <v>113</v>
      </c>
      <c r="E27" s="41">
        <v>3</v>
      </c>
      <c r="F27" s="41">
        <v>0</v>
      </c>
      <c r="G27" s="41">
        <v>185</v>
      </c>
      <c r="H27" s="41">
        <f t="shared" si="0"/>
        <v>98.37837837837839</v>
      </c>
      <c r="I27" s="41">
        <v>0</v>
      </c>
      <c r="J27" s="41">
        <v>60</v>
      </c>
      <c r="K27" s="41">
        <v>0</v>
      </c>
      <c r="L27" s="41">
        <v>0</v>
      </c>
      <c r="M27" s="41">
        <v>60</v>
      </c>
      <c r="N27" s="41">
        <f t="shared" si="1"/>
        <v>100</v>
      </c>
      <c r="O27" s="41">
        <v>2</v>
      </c>
      <c r="P27" s="41">
        <v>35</v>
      </c>
      <c r="Q27" s="41">
        <v>0</v>
      </c>
      <c r="R27" s="41">
        <v>4</v>
      </c>
      <c r="S27" s="41">
        <v>41</v>
      </c>
      <c r="T27" s="41">
        <f t="shared" si="2"/>
        <v>90.2439024390244</v>
      </c>
      <c r="U27" s="41">
        <f>SUM(U9:U26)</f>
        <v>0</v>
      </c>
      <c r="V27" s="41">
        <f>SUM(V9:V26)</f>
        <v>0</v>
      </c>
      <c r="W27" s="41">
        <f>SUM(W9:W26)</f>
        <v>0</v>
      </c>
      <c r="X27" s="41">
        <f>SUM(X9:X26)</f>
        <v>0</v>
      </c>
      <c r="Y27" s="41">
        <f t="shared" si="3"/>
        <v>0</v>
      </c>
      <c r="Z27" s="41" t="e">
        <f t="shared" si="4"/>
        <v>#DIV/0!</v>
      </c>
      <c r="AA27" s="41">
        <v>11</v>
      </c>
      <c r="AB27" s="41">
        <v>53</v>
      </c>
      <c r="AC27" s="41">
        <v>8</v>
      </c>
      <c r="AD27" s="41">
        <v>8</v>
      </c>
      <c r="AE27" s="41">
        <v>80</v>
      </c>
      <c r="AF27" s="41">
        <f t="shared" si="5"/>
        <v>80</v>
      </c>
      <c r="AG27" s="41">
        <f>SUM(AG9:AG26)</f>
        <v>82</v>
      </c>
      <c r="AH27" s="41">
        <f>SUM(AH9:AH26)</f>
        <v>261</v>
      </c>
      <c r="AI27" s="41">
        <f>SUM(AI9:AI26)</f>
        <v>11</v>
      </c>
      <c r="AJ27" s="41">
        <f>SUM(AJ9:AJ26)</f>
        <v>12</v>
      </c>
      <c r="AK27" s="41">
        <v>366</v>
      </c>
      <c r="AL27" s="43">
        <f t="shared" si="10"/>
        <v>93.71584699453553</v>
      </c>
    </row>
    <row r="28" ht="15.75" customHeight="1"/>
    <row r="29" ht="24" customHeight="1"/>
    <row r="31" spans="1:9" s="3" customFormat="1" ht="15.75">
      <c r="A31" s="87" t="s">
        <v>64</v>
      </c>
      <c r="B31" s="87"/>
      <c r="C31" s="1"/>
      <c r="D31" s="1"/>
      <c r="E31" s="1"/>
      <c r="F31" s="1"/>
      <c r="G31" s="1"/>
      <c r="H31" s="1"/>
      <c r="I31" s="1"/>
    </row>
    <row r="32" spans="1:38" s="3" customFormat="1" ht="15.75" customHeight="1">
      <c r="A32" s="84" t="s">
        <v>0</v>
      </c>
      <c r="B32" s="84" t="s">
        <v>7</v>
      </c>
      <c r="C32" s="81" t="s">
        <v>19</v>
      </c>
      <c r="D32" s="82"/>
      <c r="E32" s="82"/>
      <c r="F32" s="82"/>
      <c r="G32" s="82"/>
      <c r="H32" s="83"/>
      <c r="I32" s="81" t="s">
        <v>20</v>
      </c>
      <c r="J32" s="82"/>
      <c r="K32" s="82"/>
      <c r="L32" s="82"/>
      <c r="M32" s="82"/>
      <c r="N32" s="83"/>
      <c r="O32" s="81" t="s">
        <v>23</v>
      </c>
      <c r="P32" s="82"/>
      <c r="Q32" s="82"/>
      <c r="R32" s="82"/>
      <c r="S32" s="82"/>
      <c r="T32" s="83"/>
      <c r="U32" s="81" t="s">
        <v>21</v>
      </c>
      <c r="V32" s="82"/>
      <c r="W32" s="82"/>
      <c r="X32" s="82"/>
      <c r="Y32" s="82"/>
      <c r="Z32" s="83"/>
      <c r="AA32" s="81" t="s">
        <v>22</v>
      </c>
      <c r="AB32" s="82"/>
      <c r="AC32" s="82"/>
      <c r="AD32" s="82"/>
      <c r="AE32" s="82"/>
      <c r="AF32" s="83"/>
      <c r="AG32" s="81" t="s">
        <v>18</v>
      </c>
      <c r="AH32" s="82"/>
      <c r="AI32" s="82"/>
      <c r="AJ32" s="82"/>
      <c r="AK32" s="82"/>
      <c r="AL32" s="83"/>
    </row>
    <row r="33" spans="1:38" s="3" customFormat="1" ht="22.5">
      <c r="A33" s="85"/>
      <c r="B33" s="85"/>
      <c r="C33" s="16" t="s">
        <v>1</v>
      </c>
      <c r="D33" s="16" t="s">
        <v>2</v>
      </c>
      <c r="E33" s="16" t="s">
        <v>3</v>
      </c>
      <c r="F33" s="16" t="s">
        <v>4</v>
      </c>
      <c r="G33" s="16" t="s">
        <v>5</v>
      </c>
      <c r="H33" s="16" t="s">
        <v>35</v>
      </c>
      <c r="I33" s="16" t="s">
        <v>1</v>
      </c>
      <c r="J33" s="16" t="s">
        <v>2</v>
      </c>
      <c r="K33" s="16" t="s">
        <v>3</v>
      </c>
      <c r="L33" s="16" t="s">
        <v>4</v>
      </c>
      <c r="M33" s="16" t="s">
        <v>5</v>
      </c>
      <c r="N33" s="16" t="s">
        <v>35</v>
      </c>
      <c r="O33" s="16" t="s">
        <v>1</v>
      </c>
      <c r="P33" s="16" t="s">
        <v>2</v>
      </c>
      <c r="Q33" s="16" t="s">
        <v>3</v>
      </c>
      <c r="R33" s="16" t="s">
        <v>4</v>
      </c>
      <c r="S33" s="16" t="s">
        <v>5</v>
      </c>
      <c r="T33" s="16" t="s">
        <v>35</v>
      </c>
      <c r="U33" s="16" t="s">
        <v>1</v>
      </c>
      <c r="V33" s="16" t="s">
        <v>2</v>
      </c>
      <c r="W33" s="16" t="s">
        <v>3</v>
      </c>
      <c r="X33" s="16" t="s">
        <v>4</v>
      </c>
      <c r="Y33" s="16" t="s">
        <v>5</v>
      </c>
      <c r="Z33" s="16" t="s">
        <v>35</v>
      </c>
      <c r="AA33" s="16" t="s">
        <v>1</v>
      </c>
      <c r="AB33" s="16" t="s">
        <v>2</v>
      </c>
      <c r="AC33" s="16" t="s">
        <v>3</v>
      </c>
      <c r="AD33" s="16" t="s">
        <v>4</v>
      </c>
      <c r="AE33" s="16" t="s">
        <v>5</v>
      </c>
      <c r="AF33" s="16" t="s">
        <v>35</v>
      </c>
      <c r="AG33" s="16" t="s">
        <v>1</v>
      </c>
      <c r="AH33" s="16" t="s">
        <v>2</v>
      </c>
      <c r="AI33" s="16" t="s">
        <v>3</v>
      </c>
      <c r="AJ33" s="16" t="s">
        <v>4</v>
      </c>
      <c r="AK33" s="16" t="s">
        <v>5</v>
      </c>
      <c r="AL33" s="16" t="s">
        <v>35</v>
      </c>
    </row>
    <row r="34" spans="1:38" s="12" customFormat="1" ht="15.75">
      <c r="A34" s="6">
        <v>1</v>
      </c>
      <c r="B34" s="5" t="s">
        <v>65</v>
      </c>
      <c r="C34" s="6"/>
      <c r="D34" s="6"/>
      <c r="E34" s="6"/>
      <c r="F34" s="6"/>
      <c r="G34" s="6">
        <f>SUM(C34:F34)</f>
        <v>0</v>
      </c>
      <c r="H34" s="6" t="e">
        <f>(C34+D34)/G34*100</f>
        <v>#DIV/0!</v>
      </c>
      <c r="I34" s="6"/>
      <c r="J34" s="6"/>
      <c r="K34" s="6"/>
      <c r="L34" s="6"/>
      <c r="M34" s="6">
        <f>SUM(I34:L34)</f>
        <v>0</v>
      </c>
      <c r="N34" s="6" t="e">
        <f>(I34+J34)/M34*100</f>
        <v>#DIV/0!</v>
      </c>
      <c r="O34" s="6"/>
      <c r="P34" s="6"/>
      <c r="Q34" s="6"/>
      <c r="R34" s="6"/>
      <c r="S34" s="6">
        <f>SUM(O34:R34)</f>
        <v>0</v>
      </c>
      <c r="T34" s="6" t="e">
        <f>(O34+P34)/S34*100</f>
        <v>#DIV/0!</v>
      </c>
      <c r="U34" s="6"/>
      <c r="V34" s="6"/>
      <c r="W34" s="6"/>
      <c r="X34" s="6"/>
      <c r="Y34" s="6">
        <f>SUM(U34:X34)</f>
        <v>0</v>
      </c>
      <c r="Z34" s="6" t="e">
        <f>(U34+V34)/Y34*100</f>
        <v>#DIV/0!</v>
      </c>
      <c r="AA34" s="6"/>
      <c r="AB34" s="6"/>
      <c r="AC34" s="6"/>
      <c r="AD34" s="6"/>
      <c r="AE34" s="6">
        <f>SUM(AA34:AD34)</f>
        <v>0</v>
      </c>
      <c r="AF34" s="6" t="e">
        <f>(AA34+AB34)/AE34*100</f>
        <v>#DIV/0!</v>
      </c>
      <c r="AG34" s="6" t="e">
        <f>C34+I34+O34+U34+AA34+#REF!+#REF!+#REF!+#REF!+#REF!+#REF!+#REF!</f>
        <v>#REF!</v>
      </c>
      <c r="AH34" s="6" t="e">
        <f>D34+J34+P34+V34+AB34+#REF!+#REF!+#REF!+#REF!+#REF!+#REF!+#REF!</f>
        <v>#REF!</v>
      </c>
      <c r="AI34" s="6" t="e">
        <f>E34+K34+Q34+W34+AC34+#REF!+#REF!+#REF!+#REF!+#REF!+#REF!+#REF!</f>
        <v>#REF!</v>
      </c>
      <c r="AJ34" s="6" t="e">
        <f>F34+L34+R34+X34+AD34+#REF!+#REF!+#REF!+#REF!+#REF!+#REF!+#REF!</f>
        <v>#REF!</v>
      </c>
      <c r="AK34" s="6" t="e">
        <f>SUM(AG34:AJ34)</f>
        <v>#REF!</v>
      </c>
      <c r="AL34" s="6" t="e">
        <f>(AG34+AH34)/AK34*100</f>
        <v>#REF!</v>
      </c>
    </row>
    <row r="35" spans="1:38" s="12" customFormat="1" ht="15.75">
      <c r="A35" s="6">
        <v>2</v>
      </c>
      <c r="B35" s="5" t="s">
        <v>66</v>
      </c>
      <c r="C35" s="6"/>
      <c r="D35" s="6"/>
      <c r="E35" s="6"/>
      <c r="F35" s="6"/>
      <c r="G35" s="6">
        <f aca="true" t="shared" si="12" ref="G35:G47">SUM(C35:F35)</f>
        <v>0</v>
      </c>
      <c r="H35" s="6" t="e">
        <f aca="true" t="shared" si="13" ref="H35:H47">(C35+D35)/G35*100</f>
        <v>#DIV/0!</v>
      </c>
      <c r="I35" s="6"/>
      <c r="J35" s="6"/>
      <c r="K35" s="6"/>
      <c r="L35" s="6"/>
      <c r="M35" s="6">
        <f aca="true" t="shared" si="14" ref="M35:M47">SUM(I35:L35)</f>
        <v>0</v>
      </c>
      <c r="N35" s="6" t="e">
        <f aca="true" t="shared" si="15" ref="N35:N47">(I35+J35)/M35*100</f>
        <v>#DIV/0!</v>
      </c>
      <c r="O35" s="6"/>
      <c r="P35" s="6"/>
      <c r="Q35" s="6"/>
      <c r="R35" s="6"/>
      <c r="S35" s="6">
        <f aca="true" t="shared" si="16" ref="S35:S47">SUM(O35:R35)</f>
        <v>0</v>
      </c>
      <c r="T35" s="6" t="e">
        <f aca="true" t="shared" si="17" ref="T35:T47">(O35+P35)/S35*100</f>
        <v>#DIV/0!</v>
      </c>
      <c r="U35" s="6"/>
      <c r="V35" s="6"/>
      <c r="W35" s="6"/>
      <c r="X35" s="6"/>
      <c r="Y35" s="6">
        <f aca="true" t="shared" si="18" ref="Y35:Y47">SUM(U35:X35)</f>
        <v>0</v>
      </c>
      <c r="Z35" s="6" t="e">
        <f aca="true" t="shared" si="19" ref="Z35:Z47">(U35+V35)/Y35*100</f>
        <v>#DIV/0!</v>
      </c>
      <c r="AA35" s="6"/>
      <c r="AB35" s="6"/>
      <c r="AC35" s="6"/>
      <c r="AD35" s="6"/>
      <c r="AE35" s="6">
        <f aca="true" t="shared" si="20" ref="AE35:AE47">SUM(AA35:AD35)</f>
        <v>0</v>
      </c>
      <c r="AF35" s="6" t="e">
        <f aca="true" t="shared" si="21" ref="AF35:AF47">(AA35+AB35)/AE35*100</f>
        <v>#DIV/0!</v>
      </c>
      <c r="AG35" s="6" t="e">
        <f>C35+I35+O35+U35+AA35+#REF!+#REF!+#REF!+#REF!+#REF!+#REF!+#REF!</f>
        <v>#REF!</v>
      </c>
      <c r="AH35" s="6" t="e">
        <f>D35+J35+P35+V35+AB35+#REF!+#REF!+#REF!+#REF!+#REF!+#REF!+#REF!</f>
        <v>#REF!</v>
      </c>
      <c r="AI35" s="6" t="e">
        <f>E35+K35+Q35+W35+AC35+#REF!+#REF!+#REF!+#REF!+#REF!+#REF!+#REF!</f>
        <v>#REF!</v>
      </c>
      <c r="AJ35" s="6" t="e">
        <f>F35+L35+R35+X35+AD35+#REF!+#REF!+#REF!+#REF!+#REF!+#REF!+#REF!</f>
        <v>#REF!</v>
      </c>
      <c r="AK35" s="6" t="e">
        <f aca="true" t="shared" si="22" ref="AK35:AK47">SUM(AG35:AJ35)</f>
        <v>#REF!</v>
      </c>
      <c r="AL35" s="6" t="e">
        <f aca="true" t="shared" si="23" ref="AL35:AL47">(AG35+AH35)/AK35*100</f>
        <v>#REF!</v>
      </c>
    </row>
    <row r="36" spans="1:38" s="12" customFormat="1" ht="15.75">
      <c r="A36" s="6">
        <v>3</v>
      </c>
      <c r="B36" s="5" t="s">
        <v>97</v>
      </c>
      <c r="C36" s="6"/>
      <c r="D36" s="6"/>
      <c r="E36" s="6"/>
      <c r="F36" s="6"/>
      <c r="G36" s="6">
        <f t="shared" si="12"/>
        <v>0</v>
      </c>
      <c r="H36" s="6" t="e">
        <f t="shared" si="13"/>
        <v>#DIV/0!</v>
      </c>
      <c r="I36" s="6"/>
      <c r="J36" s="6"/>
      <c r="K36" s="6"/>
      <c r="L36" s="6"/>
      <c r="M36" s="6">
        <f t="shared" si="14"/>
        <v>0</v>
      </c>
      <c r="N36" s="6" t="e">
        <f t="shared" si="15"/>
        <v>#DIV/0!</v>
      </c>
      <c r="O36" s="6"/>
      <c r="P36" s="6"/>
      <c r="Q36" s="6"/>
      <c r="R36" s="6"/>
      <c r="S36" s="6">
        <f t="shared" si="16"/>
        <v>0</v>
      </c>
      <c r="T36" s="6" t="e">
        <f t="shared" si="17"/>
        <v>#DIV/0!</v>
      </c>
      <c r="U36" s="6"/>
      <c r="V36" s="6"/>
      <c r="W36" s="6"/>
      <c r="X36" s="6"/>
      <c r="Y36" s="6">
        <f t="shared" si="18"/>
        <v>0</v>
      </c>
      <c r="Z36" s="6" t="e">
        <f t="shared" si="19"/>
        <v>#DIV/0!</v>
      </c>
      <c r="AA36" s="6"/>
      <c r="AB36" s="6"/>
      <c r="AC36" s="6"/>
      <c r="AD36" s="6"/>
      <c r="AE36" s="6">
        <f t="shared" si="20"/>
        <v>0</v>
      </c>
      <c r="AF36" s="6" t="e">
        <f t="shared" si="21"/>
        <v>#DIV/0!</v>
      </c>
      <c r="AG36" s="6" t="e">
        <f>C36+I36+O36+U36+AA36+#REF!+#REF!+#REF!+#REF!+#REF!+#REF!+#REF!</f>
        <v>#REF!</v>
      </c>
      <c r="AH36" s="6" t="e">
        <f>D36+J36+P36+V36+AB36+#REF!+#REF!+#REF!+#REF!+#REF!+#REF!+#REF!</f>
        <v>#REF!</v>
      </c>
      <c r="AI36" s="6" t="e">
        <f>E36+K36+Q36+W36+AC36+#REF!+#REF!+#REF!+#REF!+#REF!+#REF!+#REF!</f>
        <v>#REF!</v>
      </c>
      <c r="AJ36" s="6" t="e">
        <f>F36+L36+R36+X36+AD36+#REF!+#REF!+#REF!+#REF!+#REF!+#REF!+#REF!</f>
        <v>#REF!</v>
      </c>
      <c r="AK36" s="6" t="e">
        <f t="shared" si="22"/>
        <v>#REF!</v>
      </c>
      <c r="AL36" s="6" t="e">
        <f t="shared" si="23"/>
        <v>#REF!</v>
      </c>
    </row>
    <row r="37" spans="1:38" s="12" customFormat="1" ht="15.75">
      <c r="A37" s="6">
        <v>4</v>
      </c>
      <c r="B37" s="5" t="s">
        <v>67</v>
      </c>
      <c r="C37" s="6"/>
      <c r="D37" s="6"/>
      <c r="E37" s="6"/>
      <c r="F37" s="6"/>
      <c r="G37" s="6">
        <f t="shared" si="12"/>
        <v>0</v>
      </c>
      <c r="H37" s="6" t="e">
        <f t="shared" si="13"/>
        <v>#DIV/0!</v>
      </c>
      <c r="I37" s="6"/>
      <c r="J37" s="6"/>
      <c r="K37" s="6"/>
      <c r="L37" s="6"/>
      <c r="M37" s="6">
        <f t="shared" si="14"/>
        <v>0</v>
      </c>
      <c r="N37" s="6" t="e">
        <f t="shared" si="15"/>
        <v>#DIV/0!</v>
      </c>
      <c r="O37" s="6"/>
      <c r="P37" s="6"/>
      <c r="Q37" s="6"/>
      <c r="R37" s="6"/>
      <c r="S37" s="6">
        <f t="shared" si="16"/>
        <v>0</v>
      </c>
      <c r="T37" s="6" t="e">
        <f t="shared" si="17"/>
        <v>#DIV/0!</v>
      </c>
      <c r="U37" s="6"/>
      <c r="V37" s="6"/>
      <c r="W37" s="6"/>
      <c r="X37" s="6"/>
      <c r="Y37" s="6">
        <f t="shared" si="18"/>
        <v>0</v>
      </c>
      <c r="Z37" s="6" t="e">
        <f t="shared" si="19"/>
        <v>#DIV/0!</v>
      </c>
      <c r="AA37" s="6"/>
      <c r="AB37" s="6"/>
      <c r="AC37" s="6"/>
      <c r="AD37" s="6"/>
      <c r="AE37" s="6">
        <f t="shared" si="20"/>
        <v>0</v>
      </c>
      <c r="AF37" s="6" t="e">
        <f t="shared" si="21"/>
        <v>#DIV/0!</v>
      </c>
      <c r="AG37" s="6" t="e">
        <f>C37+I37+O37+U37+AA37+#REF!+#REF!+#REF!+#REF!+#REF!+#REF!+#REF!</f>
        <v>#REF!</v>
      </c>
      <c r="AH37" s="6" t="e">
        <f>D37+J37+P37+V37+AB37+#REF!+#REF!+#REF!+#REF!+#REF!+#REF!+#REF!</f>
        <v>#REF!</v>
      </c>
      <c r="AI37" s="6" t="e">
        <f>E37+K37+Q37+W37+AC37+#REF!+#REF!+#REF!+#REF!+#REF!+#REF!+#REF!</f>
        <v>#REF!</v>
      </c>
      <c r="AJ37" s="6" t="e">
        <f>F37+L37+R37+X37+AD37+#REF!+#REF!+#REF!+#REF!+#REF!+#REF!+#REF!</f>
        <v>#REF!</v>
      </c>
      <c r="AK37" s="6" t="e">
        <f t="shared" si="22"/>
        <v>#REF!</v>
      </c>
      <c r="AL37" s="6" t="e">
        <f t="shared" si="23"/>
        <v>#REF!</v>
      </c>
    </row>
    <row r="38" spans="1:38" s="12" customFormat="1" ht="15.75">
      <c r="A38" s="6">
        <v>5</v>
      </c>
      <c r="B38" s="5" t="s">
        <v>93</v>
      </c>
      <c r="C38" s="6"/>
      <c r="D38" s="6"/>
      <c r="E38" s="6"/>
      <c r="F38" s="6"/>
      <c r="G38" s="6">
        <f t="shared" si="12"/>
        <v>0</v>
      </c>
      <c r="H38" s="6" t="e">
        <f t="shared" si="13"/>
        <v>#DIV/0!</v>
      </c>
      <c r="I38" s="6"/>
      <c r="J38" s="6"/>
      <c r="K38" s="6"/>
      <c r="L38" s="6"/>
      <c r="M38" s="6">
        <f t="shared" si="14"/>
        <v>0</v>
      </c>
      <c r="N38" s="6" t="e">
        <f t="shared" si="15"/>
        <v>#DIV/0!</v>
      </c>
      <c r="O38" s="6"/>
      <c r="P38" s="6"/>
      <c r="Q38" s="6"/>
      <c r="R38" s="6"/>
      <c r="S38" s="6">
        <f t="shared" si="16"/>
        <v>0</v>
      </c>
      <c r="T38" s="6" t="e">
        <f t="shared" si="17"/>
        <v>#DIV/0!</v>
      </c>
      <c r="U38" s="6"/>
      <c r="V38" s="6"/>
      <c r="W38" s="6"/>
      <c r="X38" s="6"/>
      <c r="Y38" s="6">
        <f t="shared" si="18"/>
        <v>0</v>
      </c>
      <c r="Z38" s="6" t="e">
        <f t="shared" si="19"/>
        <v>#DIV/0!</v>
      </c>
      <c r="AA38" s="6"/>
      <c r="AB38" s="6"/>
      <c r="AC38" s="6"/>
      <c r="AD38" s="6"/>
      <c r="AE38" s="6">
        <f t="shared" si="20"/>
        <v>0</v>
      </c>
      <c r="AF38" s="6" t="e">
        <f t="shared" si="21"/>
        <v>#DIV/0!</v>
      </c>
      <c r="AG38" s="6" t="e">
        <f>C38+I38+O38+U38+AA38+#REF!+#REF!+#REF!+#REF!+#REF!+#REF!+#REF!</f>
        <v>#REF!</v>
      </c>
      <c r="AH38" s="6" t="e">
        <f>D38+J38+P38+V38+AB38+#REF!+#REF!+#REF!+#REF!+#REF!+#REF!+#REF!</f>
        <v>#REF!</v>
      </c>
      <c r="AI38" s="6" t="e">
        <f>E38+K38+Q38+W38+AC38+#REF!+#REF!+#REF!+#REF!+#REF!+#REF!+#REF!</f>
        <v>#REF!</v>
      </c>
      <c r="AJ38" s="6" t="e">
        <f>F38+L38+R38+X38+AD38+#REF!+#REF!+#REF!+#REF!+#REF!+#REF!+#REF!</f>
        <v>#REF!</v>
      </c>
      <c r="AK38" s="6" t="e">
        <f t="shared" si="22"/>
        <v>#REF!</v>
      </c>
      <c r="AL38" s="6" t="e">
        <f t="shared" si="23"/>
        <v>#REF!</v>
      </c>
    </row>
    <row r="39" spans="1:38" s="12" customFormat="1" ht="31.5">
      <c r="A39" s="6">
        <v>6</v>
      </c>
      <c r="B39" s="5" t="s">
        <v>95</v>
      </c>
      <c r="C39" s="6"/>
      <c r="D39" s="6"/>
      <c r="E39" s="6"/>
      <c r="F39" s="6"/>
      <c r="G39" s="6">
        <f t="shared" si="12"/>
        <v>0</v>
      </c>
      <c r="H39" s="6" t="e">
        <f t="shared" si="13"/>
        <v>#DIV/0!</v>
      </c>
      <c r="I39" s="6"/>
      <c r="J39" s="6"/>
      <c r="K39" s="6"/>
      <c r="L39" s="6"/>
      <c r="M39" s="6">
        <f t="shared" si="14"/>
        <v>0</v>
      </c>
      <c r="N39" s="6" t="e">
        <f t="shared" si="15"/>
        <v>#DIV/0!</v>
      </c>
      <c r="O39" s="6"/>
      <c r="P39" s="6"/>
      <c r="Q39" s="6"/>
      <c r="R39" s="6"/>
      <c r="S39" s="6">
        <f t="shared" si="16"/>
        <v>0</v>
      </c>
      <c r="T39" s="6" t="e">
        <f t="shared" si="17"/>
        <v>#DIV/0!</v>
      </c>
      <c r="U39" s="6"/>
      <c r="V39" s="6"/>
      <c r="W39" s="6"/>
      <c r="X39" s="6"/>
      <c r="Y39" s="6">
        <f t="shared" si="18"/>
        <v>0</v>
      </c>
      <c r="Z39" s="6" t="e">
        <f t="shared" si="19"/>
        <v>#DIV/0!</v>
      </c>
      <c r="AA39" s="6"/>
      <c r="AB39" s="6"/>
      <c r="AC39" s="6"/>
      <c r="AD39" s="6"/>
      <c r="AE39" s="6">
        <f t="shared" si="20"/>
        <v>0</v>
      </c>
      <c r="AF39" s="6" t="e">
        <f t="shared" si="21"/>
        <v>#DIV/0!</v>
      </c>
      <c r="AG39" s="6" t="e">
        <f>C39+I39+O39+U39+AA39+#REF!+#REF!+#REF!+#REF!+#REF!+#REF!+#REF!</f>
        <v>#REF!</v>
      </c>
      <c r="AH39" s="6" t="e">
        <f>D39+J39+P39+V39+AB39+#REF!+#REF!+#REF!+#REF!+#REF!+#REF!+#REF!</f>
        <v>#REF!</v>
      </c>
      <c r="AI39" s="6" t="e">
        <f>E39+K39+Q39+W39+AC39+#REF!+#REF!+#REF!+#REF!+#REF!+#REF!+#REF!</f>
        <v>#REF!</v>
      </c>
      <c r="AJ39" s="6" t="e">
        <f>F39+L39+R39+X39+AD39+#REF!+#REF!+#REF!+#REF!+#REF!+#REF!+#REF!</f>
        <v>#REF!</v>
      </c>
      <c r="AK39" s="6" t="e">
        <f t="shared" si="22"/>
        <v>#REF!</v>
      </c>
      <c r="AL39" s="6" t="e">
        <f t="shared" si="23"/>
        <v>#REF!</v>
      </c>
    </row>
    <row r="40" spans="1:38" s="12" customFormat="1" ht="31.5">
      <c r="A40" s="6">
        <v>7</v>
      </c>
      <c r="B40" s="5" t="s">
        <v>94</v>
      </c>
      <c r="C40" s="6"/>
      <c r="D40" s="6"/>
      <c r="E40" s="6"/>
      <c r="F40" s="6"/>
      <c r="G40" s="6">
        <f t="shared" si="12"/>
        <v>0</v>
      </c>
      <c r="H40" s="6" t="e">
        <f t="shared" si="13"/>
        <v>#DIV/0!</v>
      </c>
      <c r="I40" s="6"/>
      <c r="J40" s="6"/>
      <c r="K40" s="6"/>
      <c r="L40" s="6"/>
      <c r="M40" s="6">
        <f t="shared" si="14"/>
        <v>0</v>
      </c>
      <c r="N40" s="6" t="e">
        <f t="shared" si="15"/>
        <v>#DIV/0!</v>
      </c>
      <c r="O40" s="6"/>
      <c r="P40" s="6"/>
      <c r="Q40" s="6"/>
      <c r="R40" s="6"/>
      <c r="S40" s="6">
        <f t="shared" si="16"/>
        <v>0</v>
      </c>
      <c r="T40" s="6" t="e">
        <f t="shared" si="17"/>
        <v>#DIV/0!</v>
      </c>
      <c r="U40" s="6"/>
      <c r="V40" s="6"/>
      <c r="W40" s="6"/>
      <c r="X40" s="6"/>
      <c r="Y40" s="6">
        <f t="shared" si="18"/>
        <v>0</v>
      </c>
      <c r="Z40" s="6" t="e">
        <f t="shared" si="19"/>
        <v>#DIV/0!</v>
      </c>
      <c r="AA40" s="6"/>
      <c r="AB40" s="6"/>
      <c r="AC40" s="6"/>
      <c r="AD40" s="6"/>
      <c r="AE40" s="6">
        <f t="shared" si="20"/>
        <v>0</v>
      </c>
      <c r="AF40" s="6" t="e">
        <f t="shared" si="21"/>
        <v>#DIV/0!</v>
      </c>
      <c r="AG40" s="6" t="e">
        <f>C40+I40+O40+U40+AA40+#REF!+#REF!+#REF!+#REF!+#REF!+#REF!+#REF!</f>
        <v>#REF!</v>
      </c>
      <c r="AH40" s="6" t="e">
        <f>D40+J40+P40+V40+AB40+#REF!+#REF!+#REF!+#REF!+#REF!+#REF!+#REF!</f>
        <v>#REF!</v>
      </c>
      <c r="AI40" s="6" t="e">
        <f>E40+K40+Q40+W40+AC40+#REF!+#REF!+#REF!+#REF!+#REF!+#REF!+#REF!</f>
        <v>#REF!</v>
      </c>
      <c r="AJ40" s="6" t="e">
        <f>F40+L40+R40+X40+AD40+#REF!+#REF!+#REF!+#REF!+#REF!+#REF!+#REF!</f>
        <v>#REF!</v>
      </c>
      <c r="AK40" s="6" t="e">
        <f t="shared" si="22"/>
        <v>#REF!</v>
      </c>
      <c r="AL40" s="6" t="e">
        <f t="shared" si="23"/>
        <v>#REF!</v>
      </c>
    </row>
    <row r="41" spans="1:38" s="12" customFormat="1" ht="15.75">
      <c r="A41" s="6">
        <v>8</v>
      </c>
      <c r="B41" s="5"/>
      <c r="C41" s="6"/>
      <c r="D41" s="6"/>
      <c r="E41" s="6"/>
      <c r="F41" s="6"/>
      <c r="G41" s="6">
        <f t="shared" si="12"/>
        <v>0</v>
      </c>
      <c r="H41" s="6" t="e">
        <f t="shared" si="13"/>
        <v>#DIV/0!</v>
      </c>
      <c r="I41" s="6"/>
      <c r="J41" s="6"/>
      <c r="K41" s="6"/>
      <c r="L41" s="6"/>
      <c r="M41" s="6">
        <f t="shared" si="14"/>
        <v>0</v>
      </c>
      <c r="N41" s="6" t="e">
        <f t="shared" si="15"/>
        <v>#DIV/0!</v>
      </c>
      <c r="O41" s="6"/>
      <c r="P41" s="6"/>
      <c r="Q41" s="6"/>
      <c r="R41" s="6"/>
      <c r="S41" s="6">
        <f t="shared" si="16"/>
        <v>0</v>
      </c>
      <c r="T41" s="6" t="e">
        <f t="shared" si="17"/>
        <v>#DIV/0!</v>
      </c>
      <c r="U41" s="6"/>
      <c r="V41" s="6"/>
      <c r="W41" s="6"/>
      <c r="X41" s="6"/>
      <c r="Y41" s="6">
        <f t="shared" si="18"/>
        <v>0</v>
      </c>
      <c r="Z41" s="6" t="e">
        <f t="shared" si="19"/>
        <v>#DIV/0!</v>
      </c>
      <c r="AA41" s="6"/>
      <c r="AB41" s="6"/>
      <c r="AC41" s="6"/>
      <c r="AD41" s="6"/>
      <c r="AE41" s="6">
        <f t="shared" si="20"/>
        <v>0</v>
      </c>
      <c r="AF41" s="6" t="e">
        <f t="shared" si="21"/>
        <v>#DIV/0!</v>
      </c>
      <c r="AG41" s="6" t="e">
        <f>C41+I41+O41+U41+AA41+#REF!+#REF!+#REF!+#REF!+#REF!+#REF!+#REF!</f>
        <v>#REF!</v>
      </c>
      <c r="AH41" s="6" t="e">
        <f>D41+J41+P41+V41+AB41+#REF!+#REF!+#REF!+#REF!+#REF!+#REF!+#REF!</f>
        <v>#REF!</v>
      </c>
      <c r="AI41" s="6" t="e">
        <f>E41+K41+Q41+W41+AC41+#REF!+#REF!+#REF!+#REF!+#REF!+#REF!+#REF!</f>
        <v>#REF!</v>
      </c>
      <c r="AJ41" s="6" t="e">
        <f>F41+L41+R41+X41+AD41+#REF!+#REF!+#REF!+#REF!+#REF!+#REF!+#REF!</f>
        <v>#REF!</v>
      </c>
      <c r="AK41" s="6" t="e">
        <f t="shared" si="22"/>
        <v>#REF!</v>
      </c>
      <c r="AL41" s="6" t="e">
        <f t="shared" si="23"/>
        <v>#REF!</v>
      </c>
    </row>
    <row r="42" spans="1:38" s="12" customFormat="1" ht="15.75">
      <c r="A42" s="6">
        <v>9</v>
      </c>
      <c r="B42" s="5"/>
      <c r="C42" s="6"/>
      <c r="D42" s="6"/>
      <c r="E42" s="6"/>
      <c r="F42" s="6"/>
      <c r="G42" s="6">
        <f t="shared" si="12"/>
        <v>0</v>
      </c>
      <c r="H42" s="6" t="e">
        <f t="shared" si="13"/>
        <v>#DIV/0!</v>
      </c>
      <c r="I42" s="6"/>
      <c r="J42" s="6"/>
      <c r="K42" s="6"/>
      <c r="L42" s="6"/>
      <c r="M42" s="6">
        <f t="shared" si="14"/>
        <v>0</v>
      </c>
      <c r="N42" s="6" t="e">
        <f t="shared" si="15"/>
        <v>#DIV/0!</v>
      </c>
      <c r="O42" s="6"/>
      <c r="P42" s="6"/>
      <c r="Q42" s="6"/>
      <c r="R42" s="6"/>
      <c r="S42" s="6">
        <f t="shared" si="16"/>
        <v>0</v>
      </c>
      <c r="T42" s="6" t="e">
        <f t="shared" si="17"/>
        <v>#DIV/0!</v>
      </c>
      <c r="U42" s="6"/>
      <c r="V42" s="6"/>
      <c r="W42" s="6"/>
      <c r="X42" s="6"/>
      <c r="Y42" s="6">
        <f t="shared" si="18"/>
        <v>0</v>
      </c>
      <c r="Z42" s="6" t="e">
        <f t="shared" si="19"/>
        <v>#DIV/0!</v>
      </c>
      <c r="AA42" s="6"/>
      <c r="AB42" s="6"/>
      <c r="AC42" s="6"/>
      <c r="AD42" s="6"/>
      <c r="AE42" s="6">
        <f t="shared" si="20"/>
        <v>0</v>
      </c>
      <c r="AF42" s="6" t="e">
        <f t="shared" si="21"/>
        <v>#DIV/0!</v>
      </c>
      <c r="AG42" s="6" t="e">
        <f>C42+I42+O42+U42+AA42+#REF!+#REF!+#REF!+#REF!+#REF!+#REF!+#REF!</f>
        <v>#REF!</v>
      </c>
      <c r="AH42" s="6" t="e">
        <f>D42+J42+P42+V42+AB42+#REF!+#REF!+#REF!+#REF!+#REF!+#REF!+#REF!</f>
        <v>#REF!</v>
      </c>
      <c r="AI42" s="6" t="e">
        <f>E42+K42+Q42+W42+AC42+#REF!+#REF!+#REF!+#REF!+#REF!+#REF!+#REF!</f>
        <v>#REF!</v>
      </c>
      <c r="AJ42" s="6" t="e">
        <f>F42+L42+R42+X42+AD42+#REF!+#REF!+#REF!+#REF!+#REF!+#REF!+#REF!</f>
        <v>#REF!</v>
      </c>
      <c r="AK42" s="6" t="e">
        <f t="shared" si="22"/>
        <v>#REF!</v>
      </c>
      <c r="AL42" s="6" t="e">
        <f t="shared" si="23"/>
        <v>#REF!</v>
      </c>
    </row>
    <row r="43" spans="1:38" s="12" customFormat="1" ht="15.75">
      <c r="A43" s="6">
        <v>10</v>
      </c>
      <c r="B43" s="5"/>
      <c r="C43" s="6"/>
      <c r="D43" s="6"/>
      <c r="E43" s="6"/>
      <c r="F43" s="6"/>
      <c r="G43" s="6">
        <f t="shared" si="12"/>
        <v>0</v>
      </c>
      <c r="H43" s="6" t="e">
        <f t="shared" si="13"/>
        <v>#DIV/0!</v>
      </c>
      <c r="I43" s="6"/>
      <c r="J43" s="6"/>
      <c r="K43" s="6"/>
      <c r="L43" s="6"/>
      <c r="M43" s="6">
        <f t="shared" si="14"/>
        <v>0</v>
      </c>
      <c r="N43" s="6" t="e">
        <f t="shared" si="15"/>
        <v>#DIV/0!</v>
      </c>
      <c r="O43" s="6"/>
      <c r="P43" s="6"/>
      <c r="Q43" s="6"/>
      <c r="R43" s="6"/>
      <c r="S43" s="6">
        <f t="shared" si="16"/>
        <v>0</v>
      </c>
      <c r="T43" s="6" t="e">
        <f t="shared" si="17"/>
        <v>#DIV/0!</v>
      </c>
      <c r="U43" s="6"/>
      <c r="V43" s="6"/>
      <c r="W43" s="6"/>
      <c r="X43" s="6"/>
      <c r="Y43" s="6">
        <f t="shared" si="18"/>
        <v>0</v>
      </c>
      <c r="Z43" s="6" t="e">
        <f t="shared" si="19"/>
        <v>#DIV/0!</v>
      </c>
      <c r="AA43" s="6"/>
      <c r="AB43" s="6"/>
      <c r="AC43" s="6"/>
      <c r="AD43" s="6"/>
      <c r="AE43" s="6">
        <f t="shared" si="20"/>
        <v>0</v>
      </c>
      <c r="AF43" s="6" t="e">
        <f t="shared" si="21"/>
        <v>#DIV/0!</v>
      </c>
      <c r="AG43" s="6" t="e">
        <f>C43+I43+O43+U43+AA43+#REF!+#REF!+#REF!+#REF!+#REF!+#REF!+#REF!</f>
        <v>#REF!</v>
      </c>
      <c r="AH43" s="6" t="e">
        <f>D43+J43+P43+V43+AB43+#REF!+#REF!+#REF!+#REF!+#REF!+#REF!+#REF!</f>
        <v>#REF!</v>
      </c>
      <c r="AI43" s="6" t="e">
        <f>E43+K43+Q43+W43+AC43+#REF!+#REF!+#REF!+#REF!+#REF!+#REF!+#REF!</f>
        <v>#REF!</v>
      </c>
      <c r="AJ43" s="6" t="e">
        <f>F43+L43+R43+X43+AD43+#REF!+#REF!+#REF!+#REF!+#REF!+#REF!+#REF!</f>
        <v>#REF!</v>
      </c>
      <c r="AK43" s="6" t="e">
        <f t="shared" si="22"/>
        <v>#REF!</v>
      </c>
      <c r="AL43" s="6" t="e">
        <f t="shared" si="23"/>
        <v>#REF!</v>
      </c>
    </row>
    <row r="44" spans="1:38" s="12" customFormat="1" ht="15.75">
      <c r="A44" s="6">
        <v>11</v>
      </c>
      <c r="B44" s="5"/>
      <c r="C44" s="6"/>
      <c r="D44" s="6"/>
      <c r="E44" s="6"/>
      <c r="F44" s="6"/>
      <c r="G44" s="6">
        <f t="shared" si="12"/>
        <v>0</v>
      </c>
      <c r="H44" s="6" t="e">
        <f t="shared" si="13"/>
        <v>#DIV/0!</v>
      </c>
      <c r="I44" s="6"/>
      <c r="J44" s="6"/>
      <c r="K44" s="6"/>
      <c r="L44" s="6"/>
      <c r="M44" s="6">
        <f t="shared" si="14"/>
        <v>0</v>
      </c>
      <c r="N44" s="6" t="e">
        <f t="shared" si="15"/>
        <v>#DIV/0!</v>
      </c>
      <c r="O44" s="6"/>
      <c r="P44" s="6"/>
      <c r="Q44" s="6"/>
      <c r="R44" s="6"/>
      <c r="S44" s="6">
        <f t="shared" si="16"/>
        <v>0</v>
      </c>
      <c r="T44" s="6" t="e">
        <f t="shared" si="17"/>
        <v>#DIV/0!</v>
      </c>
      <c r="U44" s="6"/>
      <c r="V44" s="6"/>
      <c r="W44" s="6"/>
      <c r="X44" s="6"/>
      <c r="Y44" s="6">
        <f t="shared" si="18"/>
        <v>0</v>
      </c>
      <c r="Z44" s="6" t="e">
        <f t="shared" si="19"/>
        <v>#DIV/0!</v>
      </c>
      <c r="AA44" s="6"/>
      <c r="AB44" s="6"/>
      <c r="AC44" s="6"/>
      <c r="AD44" s="6"/>
      <c r="AE44" s="6">
        <f t="shared" si="20"/>
        <v>0</v>
      </c>
      <c r="AF44" s="6" t="e">
        <f t="shared" si="21"/>
        <v>#DIV/0!</v>
      </c>
      <c r="AG44" s="6" t="e">
        <f>C44+I44+O44+U44+AA44+#REF!+#REF!+#REF!+#REF!+#REF!+#REF!+#REF!</f>
        <v>#REF!</v>
      </c>
      <c r="AH44" s="6" t="e">
        <f>D44+J44+P44+V44+AB44+#REF!+#REF!+#REF!+#REF!+#REF!+#REF!+#REF!</f>
        <v>#REF!</v>
      </c>
      <c r="AI44" s="6" t="e">
        <f>E44+K44+Q44+W44+AC44+#REF!+#REF!+#REF!+#REF!+#REF!+#REF!+#REF!</f>
        <v>#REF!</v>
      </c>
      <c r="AJ44" s="6" t="e">
        <f>F44+L44+R44+X44+AD44+#REF!+#REF!+#REF!+#REF!+#REF!+#REF!+#REF!</f>
        <v>#REF!</v>
      </c>
      <c r="AK44" s="6" t="e">
        <f t="shared" si="22"/>
        <v>#REF!</v>
      </c>
      <c r="AL44" s="6" t="e">
        <f t="shared" si="23"/>
        <v>#REF!</v>
      </c>
    </row>
    <row r="45" spans="1:38" s="12" customFormat="1" ht="15.75">
      <c r="A45" s="6">
        <v>12</v>
      </c>
      <c r="B45" s="5"/>
      <c r="C45" s="6"/>
      <c r="D45" s="6"/>
      <c r="E45" s="6"/>
      <c r="F45" s="6"/>
      <c r="G45" s="6">
        <f t="shared" si="12"/>
        <v>0</v>
      </c>
      <c r="H45" s="6" t="e">
        <f t="shared" si="13"/>
        <v>#DIV/0!</v>
      </c>
      <c r="I45" s="6"/>
      <c r="J45" s="6"/>
      <c r="K45" s="6"/>
      <c r="L45" s="6"/>
      <c r="M45" s="6">
        <f t="shared" si="14"/>
        <v>0</v>
      </c>
      <c r="N45" s="6" t="e">
        <f t="shared" si="15"/>
        <v>#DIV/0!</v>
      </c>
      <c r="O45" s="6"/>
      <c r="P45" s="6"/>
      <c r="Q45" s="6"/>
      <c r="R45" s="6"/>
      <c r="S45" s="6">
        <f t="shared" si="16"/>
        <v>0</v>
      </c>
      <c r="T45" s="6" t="e">
        <f t="shared" si="17"/>
        <v>#DIV/0!</v>
      </c>
      <c r="U45" s="6"/>
      <c r="V45" s="6"/>
      <c r="W45" s="6"/>
      <c r="X45" s="6"/>
      <c r="Y45" s="6">
        <f t="shared" si="18"/>
        <v>0</v>
      </c>
      <c r="Z45" s="6" t="e">
        <f t="shared" si="19"/>
        <v>#DIV/0!</v>
      </c>
      <c r="AA45" s="6"/>
      <c r="AB45" s="6"/>
      <c r="AC45" s="6"/>
      <c r="AD45" s="6"/>
      <c r="AE45" s="6">
        <f t="shared" si="20"/>
        <v>0</v>
      </c>
      <c r="AF45" s="6" t="e">
        <f t="shared" si="21"/>
        <v>#DIV/0!</v>
      </c>
      <c r="AG45" s="6" t="e">
        <f>C45+I45+O45+U45+AA45+#REF!+#REF!+#REF!+#REF!+#REF!+#REF!+#REF!</f>
        <v>#REF!</v>
      </c>
      <c r="AH45" s="6" t="e">
        <f>D45+J45+P45+V45+AB45+#REF!+#REF!+#REF!+#REF!+#REF!+#REF!+#REF!</f>
        <v>#REF!</v>
      </c>
      <c r="AI45" s="6" t="e">
        <f>E45+K45+Q45+W45+AC45+#REF!+#REF!+#REF!+#REF!+#REF!+#REF!+#REF!</f>
        <v>#REF!</v>
      </c>
      <c r="AJ45" s="6" t="e">
        <f>F45+L45+R45+X45+AD45+#REF!+#REF!+#REF!+#REF!+#REF!+#REF!+#REF!</f>
        <v>#REF!</v>
      </c>
      <c r="AK45" s="6" t="e">
        <f t="shared" si="22"/>
        <v>#REF!</v>
      </c>
      <c r="AL45" s="6" t="e">
        <f t="shared" si="23"/>
        <v>#REF!</v>
      </c>
    </row>
    <row r="46" spans="1:38" s="12" customFormat="1" ht="15.75">
      <c r="A46" s="6">
        <v>13</v>
      </c>
      <c r="B46" s="5"/>
      <c r="C46" s="6"/>
      <c r="D46" s="6"/>
      <c r="E46" s="6"/>
      <c r="F46" s="6"/>
      <c r="G46" s="6">
        <f t="shared" si="12"/>
        <v>0</v>
      </c>
      <c r="H46" s="6" t="e">
        <f t="shared" si="13"/>
        <v>#DIV/0!</v>
      </c>
      <c r="I46" s="6"/>
      <c r="J46" s="6"/>
      <c r="K46" s="6"/>
      <c r="L46" s="6"/>
      <c r="M46" s="6">
        <f t="shared" si="14"/>
        <v>0</v>
      </c>
      <c r="N46" s="6" t="e">
        <f t="shared" si="15"/>
        <v>#DIV/0!</v>
      </c>
      <c r="O46" s="6"/>
      <c r="P46" s="6"/>
      <c r="Q46" s="6"/>
      <c r="R46" s="6"/>
      <c r="S46" s="6">
        <f t="shared" si="16"/>
        <v>0</v>
      </c>
      <c r="T46" s="6" t="e">
        <f t="shared" si="17"/>
        <v>#DIV/0!</v>
      </c>
      <c r="U46" s="6"/>
      <c r="V46" s="6"/>
      <c r="W46" s="6"/>
      <c r="X46" s="6"/>
      <c r="Y46" s="6">
        <f t="shared" si="18"/>
        <v>0</v>
      </c>
      <c r="Z46" s="6" t="e">
        <f t="shared" si="19"/>
        <v>#DIV/0!</v>
      </c>
      <c r="AA46" s="6"/>
      <c r="AB46" s="6"/>
      <c r="AC46" s="6"/>
      <c r="AD46" s="6"/>
      <c r="AE46" s="6">
        <f t="shared" si="20"/>
        <v>0</v>
      </c>
      <c r="AF46" s="6" t="e">
        <f t="shared" si="21"/>
        <v>#DIV/0!</v>
      </c>
      <c r="AG46" s="6" t="e">
        <f>C46+I46+O46+U46+AA46+#REF!+#REF!+#REF!+#REF!+#REF!+#REF!+#REF!</f>
        <v>#REF!</v>
      </c>
      <c r="AH46" s="6" t="e">
        <f>D46+J46+P46+V46+AB46+#REF!+#REF!+#REF!+#REF!+#REF!+#REF!+#REF!</f>
        <v>#REF!</v>
      </c>
      <c r="AI46" s="6" t="e">
        <f>E46+K46+Q46+W46+AC46+#REF!+#REF!+#REF!+#REF!+#REF!+#REF!+#REF!</f>
        <v>#REF!</v>
      </c>
      <c r="AJ46" s="6" t="e">
        <f>F46+L46+R46+X46+AD46+#REF!+#REF!+#REF!+#REF!+#REF!+#REF!+#REF!</f>
        <v>#REF!</v>
      </c>
      <c r="AK46" s="6" t="e">
        <f t="shared" si="22"/>
        <v>#REF!</v>
      </c>
      <c r="AL46" s="6" t="e">
        <f t="shared" si="23"/>
        <v>#REF!</v>
      </c>
    </row>
    <row r="47" spans="1:38" s="12" customFormat="1" ht="15.75">
      <c r="A47" s="13"/>
      <c r="B47" s="13" t="s">
        <v>6</v>
      </c>
      <c r="C47" s="6">
        <f>SUM(C34:C46)</f>
        <v>0</v>
      </c>
      <c r="D47" s="6">
        <f>SUM(D34:D46)</f>
        <v>0</v>
      </c>
      <c r="E47" s="6">
        <f>SUM(E34:E46)</f>
        <v>0</v>
      </c>
      <c r="F47" s="6">
        <f>SUM(F34:F46)</f>
        <v>0</v>
      </c>
      <c r="G47" s="6">
        <f t="shared" si="12"/>
        <v>0</v>
      </c>
      <c r="H47" s="6" t="e">
        <f t="shared" si="13"/>
        <v>#DIV/0!</v>
      </c>
      <c r="I47" s="6">
        <f>SUM(I34:I46)</f>
        <v>0</v>
      </c>
      <c r="J47" s="6">
        <f>SUM(J34:J46)</f>
        <v>0</v>
      </c>
      <c r="K47" s="6">
        <f>SUM(K34:K46)</f>
        <v>0</v>
      </c>
      <c r="L47" s="6">
        <f>SUM(L34:L46)</f>
        <v>0</v>
      </c>
      <c r="M47" s="6">
        <f t="shared" si="14"/>
        <v>0</v>
      </c>
      <c r="N47" s="6" t="e">
        <f t="shared" si="15"/>
        <v>#DIV/0!</v>
      </c>
      <c r="O47" s="6">
        <f>SUM(O34:O46)</f>
        <v>0</v>
      </c>
      <c r="P47" s="6">
        <f>SUM(P34:P46)</f>
        <v>0</v>
      </c>
      <c r="Q47" s="6">
        <f>SUM(Q34:Q46)</f>
        <v>0</v>
      </c>
      <c r="R47" s="6">
        <f>SUM(R34:R46)</f>
        <v>0</v>
      </c>
      <c r="S47" s="6">
        <f t="shared" si="16"/>
        <v>0</v>
      </c>
      <c r="T47" s="6" t="e">
        <f t="shared" si="17"/>
        <v>#DIV/0!</v>
      </c>
      <c r="U47" s="6">
        <f>SUM(U34:U46)</f>
        <v>0</v>
      </c>
      <c r="V47" s="6">
        <f>SUM(V34:V46)</f>
        <v>0</v>
      </c>
      <c r="W47" s="6">
        <f>SUM(W34:W46)</f>
        <v>0</v>
      </c>
      <c r="X47" s="6">
        <f>SUM(X34:X46)</f>
        <v>0</v>
      </c>
      <c r="Y47" s="6">
        <f t="shared" si="18"/>
        <v>0</v>
      </c>
      <c r="Z47" s="6" t="e">
        <f t="shared" si="19"/>
        <v>#DIV/0!</v>
      </c>
      <c r="AA47" s="6">
        <f>SUM(AA34:AA46)</f>
        <v>0</v>
      </c>
      <c r="AB47" s="6">
        <f>SUM(AB34:AB46)</f>
        <v>0</v>
      </c>
      <c r="AC47" s="6">
        <f>SUM(AC34:AC46)</f>
        <v>0</v>
      </c>
      <c r="AD47" s="6">
        <f>SUM(AD34:AD46)</f>
        <v>0</v>
      </c>
      <c r="AE47" s="6">
        <f t="shared" si="20"/>
        <v>0</v>
      </c>
      <c r="AF47" s="6" t="e">
        <f t="shared" si="21"/>
        <v>#DIV/0!</v>
      </c>
      <c r="AG47" s="6" t="e">
        <f>SUM(AG34:AG46)</f>
        <v>#REF!</v>
      </c>
      <c r="AH47" s="6" t="e">
        <f>SUM(AH34:AH46)</f>
        <v>#REF!</v>
      </c>
      <c r="AI47" s="6" t="e">
        <f>SUM(AI34:AI46)</f>
        <v>#REF!</v>
      </c>
      <c r="AJ47" s="6" t="e">
        <f>SUM(AJ34:AJ46)</f>
        <v>#REF!</v>
      </c>
      <c r="AK47" s="6" t="e">
        <f t="shared" si="22"/>
        <v>#REF!</v>
      </c>
      <c r="AL47" s="6" t="e">
        <f t="shared" si="23"/>
        <v>#REF!</v>
      </c>
    </row>
  </sheetData>
  <mergeCells count="22">
    <mergeCell ref="AA7:AF7"/>
    <mergeCell ref="A3:AL3"/>
    <mergeCell ref="A2:AL2"/>
    <mergeCell ref="A4:AL4"/>
    <mergeCell ref="A5:H5"/>
    <mergeCell ref="A6:B6"/>
    <mergeCell ref="AG32:AL32"/>
    <mergeCell ref="AG7:AL7"/>
    <mergeCell ref="A31:B31"/>
    <mergeCell ref="A32:A33"/>
    <mergeCell ref="B32:B33"/>
    <mergeCell ref="C32:H32"/>
    <mergeCell ref="I32:N32"/>
    <mergeCell ref="O32:T32"/>
    <mergeCell ref="U32:Z32"/>
    <mergeCell ref="AA32:AF32"/>
    <mergeCell ref="A7:A8"/>
    <mergeCell ref="B7:B8"/>
    <mergeCell ref="C7:H7"/>
    <mergeCell ref="I7:N7"/>
    <mergeCell ref="O7:T7"/>
    <mergeCell ref="U7:Z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H7" sqref="H7"/>
    </sheetView>
  </sheetViews>
  <sheetFormatPr defaultColWidth="11.421875" defaultRowHeight="15"/>
  <cols>
    <col min="1" max="1" width="6.57421875" style="2" customWidth="1"/>
    <col min="2" max="2" width="15.7109375" style="0" customWidth="1"/>
    <col min="3" max="3" width="12.8515625" style="2" customWidth="1"/>
    <col min="4" max="4" width="8.140625" style="0" customWidth="1"/>
    <col min="5" max="5" width="10.140625" style="0" customWidth="1"/>
    <col min="6" max="9" width="8.140625" style="0" customWidth="1"/>
    <col min="10" max="10" width="42.00390625" style="0" customWidth="1"/>
  </cols>
  <sheetData>
    <row r="1" spans="1:10" ht="15.7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</row>
    <row r="2" spans="1:9" ht="15" customHeight="1">
      <c r="A2" s="87" t="s">
        <v>129</v>
      </c>
      <c r="B2" s="87"/>
      <c r="C2" s="87"/>
      <c r="D2" s="87"/>
      <c r="E2" s="87"/>
      <c r="F2" s="87"/>
      <c r="G2" s="87"/>
      <c r="H2" s="87"/>
      <c r="I2" s="87"/>
    </row>
    <row r="3" spans="1:10" ht="31.5" customHeight="1">
      <c r="A3" s="88" t="s">
        <v>0</v>
      </c>
      <c r="B3" s="88" t="s">
        <v>104</v>
      </c>
      <c r="C3" s="88" t="s">
        <v>36</v>
      </c>
      <c r="D3" s="93" t="s">
        <v>33</v>
      </c>
      <c r="E3" s="94"/>
      <c r="F3" s="93" t="s">
        <v>37</v>
      </c>
      <c r="G3" s="94"/>
      <c r="H3" s="93" t="s">
        <v>38</v>
      </c>
      <c r="I3" s="94"/>
      <c r="J3" s="91" t="s">
        <v>49</v>
      </c>
    </row>
    <row r="4" spans="1:10" ht="15">
      <c r="A4" s="89"/>
      <c r="B4" s="89"/>
      <c r="C4" s="89"/>
      <c r="D4" s="15" t="s">
        <v>34</v>
      </c>
      <c r="E4" s="15" t="s">
        <v>35</v>
      </c>
      <c r="F4" s="15" t="s">
        <v>34</v>
      </c>
      <c r="G4" s="15" t="s">
        <v>35</v>
      </c>
      <c r="H4" s="15" t="s">
        <v>34</v>
      </c>
      <c r="I4" s="15" t="s">
        <v>35</v>
      </c>
      <c r="J4" s="92"/>
    </row>
    <row r="5" spans="1:10" ht="18" customHeight="1">
      <c r="A5" s="65">
        <v>1</v>
      </c>
      <c r="B5" s="5" t="s">
        <v>105</v>
      </c>
      <c r="C5" s="6">
        <v>19</v>
      </c>
      <c r="D5" s="6">
        <v>42</v>
      </c>
      <c r="E5" s="6">
        <v>221</v>
      </c>
      <c r="F5" s="6">
        <v>24</v>
      </c>
      <c r="G5" s="6">
        <v>126</v>
      </c>
      <c r="H5" s="6">
        <v>7</v>
      </c>
      <c r="I5" s="7">
        <v>0.001</v>
      </c>
      <c r="J5" s="24" t="s">
        <v>106</v>
      </c>
    </row>
    <row r="6" spans="1:10" ht="18" customHeight="1">
      <c r="A6" s="65">
        <v>2</v>
      </c>
      <c r="B6" s="5" t="s">
        <v>116</v>
      </c>
      <c r="C6" s="6">
        <v>23</v>
      </c>
      <c r="D6" s="6">
        <v>14</v>
      </c>
      <c r="E6" s="6">
        <v>64</v>
      </c>
      <c r="F6" s="6">
        <v>8</v>
      </c>
      <c r="G6" s="6">
        <v>36</v>
      </c>
      <c r="H6" s="6">
        <v>0</v>
      </c>
      <c r="I6" s="7">
        <f aca="true" t="shared" si="0" ref="I6:I17">H6/C6</f>
        <v>0</v>
      </c>
      <c r="J6" s="24" t="s">
        <v>127</v>
      </c>
    </row>
    <row r="7" spans="1:10" ht="18" customHeight="1">
      <c r="A7" s="65">
        <v>3</v>
      </c>
      <c r="B7" s="5" t="s">
        <v>117</v>
      </c>
      <c r="C7" s="6">
        <v>40</v>
      </c>
      <c r="D7" s="6">
        <v>4</v>
      </c>
      <c r="E7" s="56">
        <f aca="true" t="shared" si="1" ref="E7:E17">D7*100/C7</f>
        <v>10</v>
      </c>
      <c r="F7" s="6">
        <v>36</v>
      </c>
      <c r="G7" s="56">
        <f aca="true" t="shared" si="2" ref="G7:G17">F7*100/C7</f>
        <v>90</v>
      </c>
      <c r="H7" s="6">
        <v>0</v>
      </c>
      <c r="I7" s="7">
        <f t="shared" si="0"/>
        <v>0</v>
      </c>
      <c r="J7" s="24" t="s">
        <v>124</v>
      </c>
    </row>
    <row r="8" spans="1:10" ht="18" customHeight="1">
      <c r="A8" s="65">
        <v>4</v>
      </c>
      <c r="B8" s="5" t="s">
        <v>118</v>
      </c>
      <c r="C8" s="6">
        <v>24</v>
      </c>
      <c r="D8" s="6">
        <v>24</v>
      </c>
      <c r="E8" s="6">
        <f t="shared" si="1"/>
        <v>100</v>
      </c>
      <c r="F8" s="6">
        <v>0</v>
      </c>
      <c r="G8" s="6">
        <f t="shared" si="2"/>
        <v>0</v>
      </c>
      <c r="H8" s="6">
        <v>0</v>
      </c>
      <c r="I8" s="7">
        <f t="shared" si="0"/>
        <v>0</v>
      </c>
      <c r="J8" s="8"/>
    </row>
    <row r="9" spans="1:10" ht="18" customHeight="1">
      <c r="A9" s="71">
        <v>5</v>
      </c>
      <c r="B9" s="5" t="s">
        <v>119</v>
      </c>
      <c r="C9" s="6">
        <v>0</v>
      </c>
      <c r="D9" s="6">
        <v>0</v>
      </c>
      <c r="E9" s="6" t="e">
        <f t="shared" si="1"/>
        <v>#DIV/0!</v>
      </c>
      <c r="F9" s="6">
        <v>0</v>
      </c>
      <c r="G9" s="6" t="e">
        <f t="shared" si="2"/>
        <v>#DIV/0!</v>
      </c>
      <c r="H9" s="6">
        <v>0</v>
      </c>
      <c r="I9" s="7" t="e">
        <f t="shared" si="0"/>
        <v>#DIV/0!</v>
      </c>
      <c r="J9" s="24" t="s">
        <v>121</v>
      </c>
    </row>
    <row r="10" spans="1:10" ht="18" customHeight="1" hidden="1">
      <c r="A10" s="6">
        <v>6</v>
      </c>
      <c r="B10" s="5"/>
      <c r="C10" s="6">
        <f aca="true" t="shared" si="3" ref="C10:C16">D10+F10+H10</f>
        <v>0</v>
      </c>
      <c r="D10" s="6"/>
      <c r="E10" s="6" t="e">
        <f t="shared" si="1"/>
        <v>#DIV/0!</v>
      </c>
      <c r="F10" s="6"/>
      <c r="G10" s="6" t="e">
        <f t="shared" si="2"/>
        <v>#DIV/0!</v>
      </c>
      <c r="H10" s="6"/>
      <c r="I10" s="7" t="e">
        <f t="shared" si="0"/>
        <v>#DIV/0!</v>
      </c>
      <c r="J10" s="24"/>
    </row>
    <row r="11" spans="1:10" ht="18" customHeight="1" hidden="1">
      <c r="A11" s="6">
        <v>7</v>
      </c>
      <c r="B11" s="5"/>
      <c r="C11" s="6">
        <f t="shared" si="3"/>
        <v>0</v>
      </c>
      <c r="D11" s="8"/>
      <c r="E11" s="6" t="e">
        <f t="shared" si="1"/>
        <v>#DIV/0!</v>
      </c>
      <c r="F11" s="8"/>
      <c r="G11" s="6" t="e">
        <f t="shared" si="2"/>
        <v>#DIV/0!</v>
      </c>
      <c r="H11" s="8"/>
      <c r="I11" s="7" t="e">
        <f t="shared" si="0"/>
        <v>#DIV/0!</v>
      </c>
      <c r="J11" s="8"/>
    </row>
    <row r="12" spans="1:10" ht="18" customHeight="1" hidden="1">
      <c r="A12" s="6">
        <v>8</v>
      </c>
      <c r="B12" s="5"/>
      <c r="C12" s="6">
        <f t="shared" si="3"/>
        <v>0</v>
      </c>
      <c r="D12" s="8"/>
      <c r="E12" s="6" t="e">
        <f t="shared" si="1"/>
        <v>#DIV/0!</v>
      </c>
      <c r="F12" s="8"/>
      <c r="G12" s="6" t="e">
        <f t="shared" si="2"/>
        <v>#DIV/0!</v>
      </c>
      <c r="H12" s="8"/>
      <c r="I12" s="7" t="e">
        <f t="shared" si="0"/>
        <v>#DIV/0!</v>
      </c>
      <c r="J12" s="8"/>
    </row>
    <row r="13" spans="1:10" ht="18" customHeight="1" hidden="1">
      <c r="A13" s="6">
        <v>9</v>
      </c>
      <c r="B13" s="5"/>
      <c r="C13" s="6">
        <f t="shared" si="3"/>
        <v>0</v>
      </c>
      <c r="D13" s="6"/>
      <c r="E13" s="6" t="e">
        <f t="shared" si="1"/>
        <v>#DIV/0!</v>
      </c>
      <c r="F13" s="6"/>
      <c r="G13" s="6" t="e">
        <f t="shared" si="2"/>
        <v>#DIV/0!</v>
      </c>
      <c r="H13" s="6"/>
      <c r="I13" s="7" t="e">
        <f t="shared" si="0"/>
        <v>#DIV/0!</v>
      </c>
      <c r="J13" s="24"/>
    </row>
    <row r="14" spans="1:10" ht="18" customHeight="1" hidden="1">
      <c r="A14" s="6">
        <v>10</v>
      </c>
      <c r="B14" s="5"/>
      <c r="C14" s="6">
        <f t="shared" si="3"/>
        <v>0</v>
      </c>
      <c r="D14" s="8"/>
      <c r="E14" s="6" t="e">
        <f t="shared" si="1"/>
        <v>#DIV/0!</v>
      </c>
      <c r="F14" s="8"/>
      <c r="G14" s="6" t="e">
        <f t="shared" si="2"/>
        <v>#DIV/0!</v>
      </c>
      <c r="H14" s="8"/>
      <c r="I14" s="7" t="e">
        <f t="shared" si="0"/>
        <v>#DIV/0!</v>
      </c>
      <c r="J14" s="8"/>
    </row>
    <row r="15" spans="1:10" ht="18" customHeight="1" hidden="1">
      <c r="A15" s="6">
        <v>11</v>
      </c>
      <c r="B15" s="5"/>
      <c r="C15" s="6">
        <f t="shared" si="3"/>
        <v>0</v>
      </c>
      <c r="D15" s="8"/>
      <c r="E15" s="6" t="e">
        <f t="shared" si="1"/>
        <v>#DIV/0!</v>
      </c>
      <c r="F15" s="8"/>
      <c r="G15" s="6" t="e">
        <f t="shared" si="2"/>
        <v>#DIV/0!</v>
      </c>
      <c r="H15" s="8"/>
      <c r="I15" s="7" t="e">
        <f t="shared" si="0"/>
        <v>#DIV/0!</v>
      </c>
      <c r="J15" s="8"/>
    </row>
    <row r="16" spans="1:10" ht="18" customHeight="1" hidden="1">
      <c r="A16" s="6">
        <v>12</v>
      </c>
      <c r="B16" s="5"/>
      <c r="C16" s="6">
        <f t="shared" si="3"/>
        <v>0</v>
      </c>
      <c r="D16" s="6"/>
      <c r="E16" s="6" t="e">
        <f t="shared" si="1"/>
        <v>#DIV/0!</v>
      </c>
      <c r="F16" s="6"/>
      <c r="G16" s="6" t="e">
        <f t="shared" si="2"/>
        <v>#DIV/0!</v>
      </c>
      <c r="H16" s="6"/>
      <c r="I16" s="7" t="e">
        <f t="shared" si="0"/>
        <v>#DIV/0!</v>
      </c>
      <c r="J16" s="24"/>
    </row>
    <row r="17" spans="1:10" ht="18" customHeight="1">
      <c r="A17" s="6"/>
      <c r="B17" s="48" t="s">
        <v>103</v>
      </c>
      <c r="C17" s="42">
        <v>106</v>
      </c>
      <c r="D17" s="42">
        <v>84</v>
      </c>
      <c r="E17" s="42">
        <f t="shared" si="1"/>
        <v>79.24528301886792</v>
      </c>
      <c r="F17" s="42">
        <v>68</v>
      </c>
      <c r="G17" s="42">
        <f t="shared" si="2"/>
        <v>64.15094339622641</v>
      </c>
      <c r="H17" s="42">
        <v>7</v>
      </c>
      <c r="I17" s="49">
        <f t="shared" si="0"/>
        <v>0.0660377358490566</v>
      </c>
      <c r="J17" s="50"/>
    </row>
  </sheetData>
  <mergeCells count="9">
    <mergeCell ref="B3:B4"/>
    <mergeCell ref="A3:A4"/>
    <mergeCell ref="A2:I2"/>
    <mergeCell ref="A1:J1"/>
    <mergeCell ref="J3:J4"/>
    <mergeCell ref="D3:E3"/>
    <mergeCell ref="F3:G3"/>
    <mergeCell ref="H3:I3"/>
    <mergeCell ref="C3:C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L8" sqref="L8"/>
    </sheetView>
  </sheetViews>
  <sheetFormatPr defaultColWidth="11.421875" defaultRowHeight="15"/>
  <cols>
    <col min="1" max="1" width="6.57421875" style="2" customWidth="1"/>
    <col min="2" max="2" width="13.421875" style="0" customWidth="1"/>
    <col min="3" max="3" width="12.8515625" style="2" customWidth="1"/>
    <col min="4" max="9" width="8.140625" style="0" customWidth="1"/>
    <col min="10" max="10" width="48.8515625" style="0" customWidth="1"/>
  </cols>
  <sheetData>
    <row r="1" spans="1:10" ht="15.7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>
      <c r="A2" s="76" t="s">
        <v>128</v>
      </c>
      <c r="B2" s="76"/>
      <c r="C2" s="76"/>
      <c r="D2" s="76"/>
      <c r="E2" s="76"/>
      <c r="F2" s="76"/>
      <c r="G2" s="76"/>
      <c r="H2" s="76"/>
      <c r="I2" s="76"/>
      <c r="J2" s="19"/>
    </row>
    <row r="3" spans="1:10" ht="31.5" customHeight="1">
      <c r="A3" s="88" t="s">
        <v>0</v>
      </c>
      <c r="B3" s="88" t="s">
        <v>104</v>
      </c>
      <c r="C3" s="88" t="s">
        <v>36</v>
      </c>
      <c r="D3" s="93" t="s">
        <v>33</v>
      </c>
      <c r="E3" s="94"/>
      <c r="F3" s="93" t="s">
        <v>39</v>
      </c>
      <c r="G3" s="94"/>
      <c r="H3" s="93" t="s">
        <v>40</v>
      </c>
      <c r="I3" s="94"/>
      <c r="J3" s="91" t="s">
        <v>49</v>
      </c>
    </row>
    <row r="4" spans="1:10" ht="15">
      <c r="A4" s="89"/>
      <c r="B4" s="89"/>
      <c r="C4" s="89"/>
      <c r="D4" s="15" t="s">
        <v>34</v>
      </c>
      <c r="E4" s="15" t="s">
        <v>35</v>
      </c>
      <c r="F4" s="15" t="s">
        <v>34</v>
      </c>
      <c r="G4" s="15" t="s">
        <v>35</v>
      </c>
      <c r="H4" s="15" t="s">
        <v>34</v>
      </c>
      <c r="I4" s="15" t="s">
        <v>35</v>
      </c>
      <c r="J4" s="92"/>
    </row>
    <row r="5" spans="1:10" ht="19.5" customHeight="1">
      <c r="A5" s="64">
        <v>1</v>
      </c>
      <c r="B5" s="22" t="s">
        <v>105</v>
      </c>
      <c r="C5" s="21">
        <v>22</v>
      </c>
      <c r="D5" s="21">
        <v>36</v>
      </c>
      <c r="E5" s="21">
        <f>D5*100/C5</f>
        <v>163.63636363636363</v>
      </c>
      <c r="F5" s="21">
        <v>19</v>
      </c>
      <c r="G5" s="21">
        <f>F5*100/C5</f>
        <v>86.36363636363636</v>
      </c>
      <c r="H5" s="21">
        <v>8</v>
      </c>
      <c r="I5" s="23">
        <f aca="true" t="shared" si="0" ref="I5:I9">H5/C5</f>
        <v>0.36363636363636365</v>
      </c>
      <c r="J5" s="57" t="s">
        <v>125</v>
      </c>
    </row>
    <row r="6" spans="1:10" ht="19.5" customHeight="1">
      <c r="A6" s="64">
        <v>2</v>
      </c>
      <c r="B6" s="22" t="s">
        <v>116</v>
      </c>
      <c r="C6" s="21">
        <v>23</v>
      </c>
      <c r="D6" s="21">
        <v>6</v>
      </c>
      <c r="E6" s="21">
        <v>26</v>
      </c>
      <c r="F6" s="21">
        <v>16</v>
      </c>
      <c r="G6" s="21">
        <v>70</v>
      </c>
      <c r="H6" s="21">
        <v>1</v>
      </c>
      <c r="I6" s="23">
        <f t="shared" si="0"/>
        <v>0.043478260869565216</v>
      </c>
      <c r="J6" s="24" t="s">
        <v>126</v>
      </c>
    </row>
    <row r="7" spans="1:10" ht="19.5" customHeight="1">
      <c r="A7" s="64">
        <v>3</v>
      </c>
      <c r="B7" s="22" t="s">
        <v>117</v>
      </c>
      <c r="C7" s="21">
        <v>28</v>
      </c>
      <c r="D7" s="21">
        <v>3</v>
      </c>
      <c r="E7" s="21">
        <f aca="true" t="shared" si="1" ref="E7:E9">D7*100/C7</f>
        <v>10.714285714285714</v>
      </c>
      <c r="F7" s="21">
        <v>25</v>
      </c>
      <c r="G7" s="21">
        <f aca="true" t="shared" si="2" ref="G7:G9">F7*100/C7</f>
        <v>89.28571428571429</v>
      </c>
      <c r="H7" s="21">
        <v>0</v>
      </c>
      <c r="I7" s="23">
        <f t="shared" si="0"/>
        <v>0</v>
      </c>
      <c r="J7" s="24" t="s">
        <v>123</v>
      </c>
    </row>
    <row r="8" spans="1:10" ht="19.5" customHeight="1">
      <c r="A8" s="64">
        <v>4</v>
      </c>
      <c r="B8" s="22" t="s">
        <v>118</v>
      </c>
      <c r="C8" s="21">
        <v>24</v>
      </c>
      <c r="D8" s="21">
        <v>24</v>
      </c>
      <c r="E8" s="21">
        <f t="shared" si="1"/>
        <v>100</v>
      </c>
      <c r="F8" s="21">
        <v>0</v>
      </c>
      <c r="G8" s="21">
        <f t="shared" si="2"/>
        <v>0</v>
      </c>
      <c r="H8" s="21">
        <v>0</v>
      </c>
      <c r="I8" s="23">
        <f>H8/C8</f>
        <v>0</v>
      </c>
      <c r="J8" s="57"/>
    </row>
    <row r="9" spans="1:10" ht="19.5" customHeight="1">
      <c r="A9" s="70">
        <v>5</v>
      </c>
      <c r="B9" s="22" t="s">
        <v>119</v>
      </c>
      <c r="C9" s="21">
        <v>0</v>
      </c>
      <c r="D9" s="21">
        <v>0</v>
      </c>
      <c r="E9" s="21" t="e">
        <f t="shared" si="1"/>
        <v>#DIV/0!</v>
      </c>
      <c r="F9" s="21">
        <v>0</v>
      </c>
      <c r="G9" s="21" t="e">
        <f t="shared" si="2"/>
        <v>#DIV/0!</v>
      </c>
      <c r="H9" s="21">
        <v>0</v>
      </c>
      <c r="I9" s="23" t="e">
        <f t="shared" si="0"/>
        <v>#DIV/0!</v>
      </c>
      <c r="J9" s="57" t="s">
        <v>121</v>
      </c>
    </row>
    <row r="10" spans="1:10" ht="19.5" customHeight="1">
      <c r="A10" s="21"/>
      <c r="B10" s="51" t="s">
        <v>103</v>
      </c>
      <c r="C10" s="52">
        <v>97</v>
      </c>
      <c r="D10" s="52">
        <v>69</v>
      </c>
      <c r="E10" s="53">
        <f>D10*100/C10</f>
        <v>71.1340206185567</v>
      </c>
      <c r="F10" s="52">
        <v>60</v>
      </c>
      <c r="G10" s="53">
        <f>F10*100/C10</f>
        <v>61.855670103092784</v>
      </c>
      <c r="H10" s="52">
        <v>9</v>
      </c>
      <c r="I10" s="54">
        <f>H10/C10</f>
        <v>0.09278350515463918</v>
      </c>
      <c r="J10" s="50"/>
    </row>
  </sheetData>
  <mergeCells count="9">
    <mergeCell ref="J3:J4"/>
    <mergeCell ref="A1:J1"/>
    <mergeCell ref="A3:A4"/>
    <mergeCell ref="B3:B4"/>
    <mergeCell ref="C3:C4"/>
    <mergeCell ref="D3:E3"/>
    <mergeCell ref="F3:G3"/>
    <mergeCell ref="H3:I3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0" zoomScaleNormal="80" workbookViewId="0" topLeftCell="A1">
      <selection activeCell="B19" sqref="B19"/>
    </sheetView>
  </sheetViews>
  <sheetFormatPr defaultColWidth="11.421875" defaultRowHeight="15"/>
  <cols>
    <col min="1" max="1" width="25.8515625" style="30" customWidth="1"/>
    <col min="2" max="4" width="9.57421875" style="29" customWidth="1"/>
    <col min="5" max="5" width="12.421875" style="29" customWidth="1"/>
    <col min="6" max="6" width="13.421875" style="29" customWidth="1"/>
    <col min="7" max="7" width="9.00390625" style="29" customWidth="1"/>
    <col min="8" max="10" width="11.57421875" style="29" customWidth="1"/>
    <col min="11" max="11" width="14.421875" style="29" customWidth="1"/>
    <col min="12" max="12" width="14.57421875" style="29" customWidth="1"/>
    <col min="13" max="13" width="13.7109375" style="29" customWidth="1"/>
    <col min="14" max="16384" width="11.421875" style="30" customWidth="1"/>
  </cols>
  <sheetData>
    <row r="1" spans="1:14" ht="20.25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0.25" customHeigh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3" ht="18.75" customHeight="1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5" spans="1:15" ht="15" customHeight="1">
      <c r="A5" s="96" t="s">
        <v>74</v>
      </c>
      <c r="B5" s="97" t="s">
        <v>75</v>
      </c>
      <c r="C5" s="97"/>
      <c r="D5" s="97"/>
      <c r="E5" s="97" t="s">
        <v>76</v>
      </c>
      <c r="F5" s="97"/>
      <c r="G5" s="97"/>
      <c r="H5" s="97"/>
      <c r="I5" s="97"/>
      <c r="J5" s="97"/>
      <c r="K5" s="97"/>
      <c r="L5" s="97"/>
      <c r="M5" s="97"/>
      <c r="N5" s="97"/>
      <c r="O5" s="20"/>
    </row>
    <row r="6" spans="1:15" ht="45">
      <c r="A6" s="96"/>
      <c r="B6" s="32" t="s">
        <v>77</v>
      </c>
      <c r="C6" s="32" t="s">
        <v>78</v>
      </c>
      <c r="D6" s="32" t="s">
        <v>79</v>
      </c>
      <c r="E6" s="32" t="s">
        <v>80</v>
      </c>
      <c r="F6" s="32" t="s">
        <v>81</v>
      </c>
      <c r="G6" s="32" t="s">
        <v>82</v>
      </c>
      <c r="H6" s="32" t="s">
        <v>83</v>
      </c>
      <c r="I6" s="32" t="s">
        <v>84</v>
      </c>
      <c r="J6" s="32" t="s">
        <v>85</v>
      </c>
      <c r="K6" s="32" t="s">
        <v>86</v>
      </c>
      <c r="L6" s="32" t="s">
        <v>87</v>
      </c>
      <c r="M6" s="32" t="s">
        <v>88</v>
      </c>
      <c r="N6" s="33" t="s">
        <v>89</v>
      </c>
      <c r="O6" s="20" t="s">
        <v>50</v>
      </c>
    </row>
    <row r="7" spans="1:15" ht="15.75" customHeight="1">
      <c r="A7" s="34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20"/>
    </row>
    <row r="8" spans="1:15" ht="15.75" customHeight="1">
      <c r="A8" s="34" t="s">
        <v>90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20"/>
    </row>
    <row r="9" spans="1:15" ht="15.75" customHeight="1">
      <c r="A9" s="34" t="s">
        <v>23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5.75" customHeight="1">
      <c r="A10" s="34" t="s">
        <v>30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 customHeight="1">
      <c r="A11" s="34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 customHeight="1">
      <c r="A12" s="34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 customHeight="1">
      <c r="A13" s="35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.75" customHeight="1">
      <c r="A14" s="35" t="s">
        <v>27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20"/>
    </row>
    <row r="15" spans="1:15" ht="15.75" customHeight="1">
      <c r="A15" s="34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 customHeight="1">
      <c r="A16" s="35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0"/>
    </row>
    <row r="17" spans="1:15" ht="15.75" customHeight="1">
      <c r="A17" s="35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customHeight="1">
      <c r="A18" s="35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58"/>
    </row>
    <row r="19" spans="1:15" ht="15.75" customHeight="1">
      <c r="A19" s="37" t="s">
        <v>31</v>
      </c>
      <c r="B19" s="38">
        <f>SUM(B7:B18)</f>
        <v>0</v>
      </c>
      <c r="C19" s="38">
        <f aca="true" t="shared" si="0" ref="C19:N19">SUM(C7:C18)</f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50"/>
    </row>
    <row r="21" ht="15">
      <c r="A21" s="30" t="s">
        <v>91</v>
      </c>
    </row>
    <row r="23" ht="15">
      <c r="A23" s="30" t="s">
        <v>92</v>
      </c>
    </row>
  </sheetData>
  <mergeCells count="6">
    <mergeCell ref="A3:M3"/>
    <mergeCell ref="A5:A6"/>
    <mergeCell ref="B5:D5"/>
    <mergeCell ref="E5:N5"/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UAP</dc:creator>
  <cp:keywords/>
  <dc:description/>
  <cp:lastModifiedBy>TuSoft</cp:lastModifiedBy>
  <cp:lastPrinted>2019-04-15T14:22:19Z</cp:lastPrinted>
  <dcterms:created xsi:type="dcterms:W3CDTF">2019-04-10T20:13:19Z</dcterms:created>
  <dcterms:modified xsi:type="dcterms:W3CDTF">2021-05-06T16:47:55Z</dcterms:modified>
  <cp:category/>
  <cp:version/>
  <cp:contentType/>
  <cp:contentStatus/>
</cp:coreProperties>
</file>